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1340" windowHeight="6030" activeTab="0"/>
  </bookViews>
  <sheets>
    <sheet name="Balance Sheet " sheetId="1" r:id="rId1"/>
    <sheet name="Income Statement " sheetId="2" r:id="rId2"/>
    <sheet name="Equity statement " sheetId="3" r:id="rId3"/>
    <sheet name="Cashflow" sheetId="4" r:id="rId4"/>
    <sheet name="Notes-qtr 3" sheetId="5" r:id="rId5"/>
  </sheets>
  <externalReferences>
    <externalReference r:id="rId8"/>
  </externalReferences>
  <definedNames>
    <definedName name="_xlnm.Print_Area" localSheetId="3">'Cashflow'!$A$1:$H$64</definedName>
    <definedName name="_xlnm.Print_Area" localSheetId="4">'Notes-qtr 3'!$A$1:$K$439</definedName>
    <definedName name="_xlnm.Print_Titles" localSheetId="3">'Cashflow'!$1:$3</definedName>
  </definedNames>
  <calcPr fullCalcOnLoad="1"/>
</workbook>
</file>

<file path=xl/sharedStrings.xml><?xml version="1.0" encoding="utf-8"?>
<sst xmlns="http://schemas.openxmlformats.org/spreadsheetml/2006/main" count="292" uniqueCount="242">
  <si>
    <t>NCK CORPORATION BERHAD (132248 V)</t>
  </si>
  <si>
    <t>(SPECIAL ADMINISTRATORS APPOINTED)</t>
  </si>
  <si>
    <t>(Incorporated in Malaysia)</t>
  </si>
  <si>
    <t xml:space="preserve">Explanatory Notes to the Condensed Financial Statements </t>
  </si>
  <si>
    <t xml:space="preserve">For the third  quarter ended 31 March  2003 </t>
  </si>
  <si>
    <t>NOTES</t>
  </si>
  <si>
    <t>A1</t>
  </si>
  <si>
    <t xml:space="preserve">Accounting Policies and Method of Computation </t>
  </si>
  <si>
    <t>A2</t>
  </si>
  <si>
    <t>Audit Report</t>
  </si>
  <si>
    <t>A3</t>
  </si>
  <si>
    <t xml:space="preserve">Seasonal and Cyclical Factors </t>
  </si>
  <si>
    <t>A4</t>
  </si>
  <si>
    <t xml:space="preserve">Exceptional/ Extraordinary Items  </t>
  </si>
  <si>
    <t>A5</t>
  </si>
  <si>
    <t xml:space="preserve">Changes in Estimates </t>
  </si>
  <si>
    <t>A6</t>
  </si>
  <si>
    <t xml:space="preserve">Debt and Equity Securities </t>
  </si>
  <si>
    <t>A7</t>
  </si>
  <si>
    <t xml:space="preserve">Dividend Paid     </t>
  </si>
  <si>
    <t>A8</t>
  </si>
  <si>
    <t xml:space="preserve">Segment  Revenue and Results </t>
  </si>
  <si>
    <t xml:space="preserve">9 months ended 31 March 2003 </t>
  </si>
  <si>
    <t>Profit/(Loss)</t>
  </si>
  <si>
    <t>Revenue</t>
  </si>
  <si>
    <t>before taxation</t>
  </si>
  <si>
    <t>RM'000</t>
  </si>
  <si>
    <t>Trading</t>
  </si>
  <si>
    <t>Manufacturing</t>
  </si>
  <si>
    <t>Construction &amp; Development</t>
  </si>
  <si>
    <t>Investment Holding &amp; Others</t>
  </si>
  <si>
    <t>Associated companies</t>
  </si>
  <si>
    <t xml:space="preserve">Consolidation  adjustments </t>
  </si>
  <si>
    <t xml:space="preserve">                                </t>
  </si>
  <si>
    <t>Revaluations of Property, Plant and Equipment</t>
  </si>
  <si>
    <t>A10</t>
  </si>
  <si>
    <t xml:space="preserve">Material Post Balance Sheet Events </t>
  </si>
  <si>
    <t>A11</t>
  </si>
  <si>
    <t xml:space="preserve">Changes in the Composition of the Group </t>
  </si>
  <si>
    <t>A12</t>
  </si>
  <si>
    <t xml:space="preserve">Changes in Contingent Liabilities  </t>
  </si>
  <si>
    <t xml:space="preserve">As at 30 June 2002 </t>
  </si>
  <si>
    <t xml:space="preserve">Interest accrued to date </t>
  </si>
  <si>
    <t>Partial Settlement by NCK Wire</t>
  </si>
  <si>
    <t xml:space="preserve">Interest Waiver on NCK Wire's  borrowings </t>
  </si>
  <si>
    <t>Transferred to Provision for Liabilities</t>
  </si>
  <si>
    <t>As at  at 31 March 2003</t>
  </si>
  <si>
    <t>B1</t>
  </si>
  <si>
    <t xml:space="preserve">Review of Performance </t>
  </si>
  <si>
    <t>B2</t>
  </si>
  <si>
    <t>Material Change in the Quarterly Results Compared to the Results of the Preceding Quarter</t>
  </si>
  <si>
    <t xml:space="preserve">Interest  waiver by lenders of NCK Wire </t>
  </si>
  <si>
    <t>Products Sdn Bhd  ("NCK Wire")</t>
  </si>
  <si>
    <t xml:space="preserve">De-consolidation  of NCK Wire &amp; subsidiaries </t>
  </si>
  <si>
    <t xml:space="preserve">Profit on Disposal  of subsidiary </t>
  </si>
  <si>
    <t>Others</t>
  </si>
  <si>
    <t xml:space="preserve">Total Other Income </t>
  </si>
  <si>
    <t>B3</t>
  </si>
  <si>
    <t xml:space="preserve">Propects for the Current Financial Year </t>
  </si>
  <si>
    <t>B4</t>
  </si>
  <si>
    <t>Variance of Actual Profit from Forecast Profit</t>
  </si>
  <si>
    <t>B5</t>
  </si>
  <si>
    <t xml:space="preserve">Income Tax Expenses </t>
  </si>
  <si>
    <t>B6</t>
  </si>
  <si>
    <t xml:space="preserve">Profit/(Loss) on Sale of Unquoted Investments and/or Properties  </t>
  </si>
  <si>
    <t>B7</t>
  </si>
  <si>
    <t xml:space="preserve">Purchase or Disposals of Quoted Securities  </t>
  </si>
  <si>
    <t xml:space="preserve">Total Quoted Investments </t>
  </si>
  <si>
    <t xml:space="preserve">As at </t>
  </si>
  <si>
    <t>31.03.2003</t>
  </si>
  <si>
    <t xml:space="preserve">At  Cost </t>
  </si>
  <si>
    <t xml:space="preserve">At Book Value </t>
  </si>
  <si>
    <t xml:space="preserve">At Market Value as at 31.03.2003 </t>
  </si>
  <si>
    <t>B8</t>
  </si>
  <si>
    <t xml:space="preserve">Status of Corporate Proposals </t>
  </si>
  <si>
    <t>i)</t>
  </si>
  <si>
    <t>ii)</t>
  </si>
  <si>
    <t xml:space="preserve">Ng Choo Kwan &amp; Sons  Hardware Sdn Bhd  ("NCK Hardware")  </t>
  </si>
  <si>
    <t xml:space="preserve">– Sale of Shares in associated company – UCP  Resources Berhad  ("UCP") </t>
  </si>
  <si>
    <t>iii)</t>
  </si>
  <si>
    <t xml:space="preserve">Fook Chuan Trading Sdn Bhd  ("FCT") – Sale of Shares in associated company – UCP  </t>
  </si>
  <si>
    <t>iv)</t>
  </si>
  <si>
    <t xml:space="preserve">NCK Hardware - Sale of Assets, Land &amp; Shares in subsidiary company - </t>
  </si>
  <si>
    <t xml:space="preserve">Ng Choo Kwan (MT) Sdn Bhd  ("NCK MT") </t>
  </si>
  <si>
    <t>v)</t>
  </si>
  <si>
    <t>vi)</t>
  </si>
  <si>
    <t>B9</t>
  </si>
  <si>
    <t xml:space="preserve">Borrowings and Debt Securities </t>
  </si>
  <si>
    <t>Group Borrowings and Debt Securities as at 31 March  2003  is as follows :-</t>
  </si>
  <si>
    <t xml:space="preserve">Secured </t>
  </si>
  <si>
    <t>Bank overdrafts</t>
  </si>
  <si>
    <t>Revolving credits</t>
  </si>
  <si>
    <t>Term loans</t>
  </si>
  <si>
    <t xml:space="preserve">Unsecured </t>
  </si>
  <si>
    <t>Short term loans</t>
  </si>
  <si>
    <t>Bills payable</t>
  </si>
  <si>
    <t xml:space="preserve">Total </t>
  </si>
  <si>
    <t>B10</t>
  </si>
  <si>
    <t xml:space="preserve">Off Balance Sheet Financial Instruments </t>
  </si>
  <si>
    <t>B11</t>
  </si>
  <si>
    <t xml:space="preserve">Material Litigations  </t>
  </si>
  <si>
    <t>B12</t>
  </si>
  <si>
    <t xml:space="preserve">Dividend </t>
  </si>
  <si>
    <t>B13</t>
  </si>
  <si>
    <t xml:space="preserve">Earnings Per Share </t>
  </si>
  <si>
    <t xml:space="preserve">Current </t>
  </si>
  <si>
    <t xml:space="preserve">Quarter </t>
  </si>
  <si>
    <t xml:space="preserve">Ended </t>
  </si>
  <si>
    <t xml:space="preserve">Net Profit (RM'000) </t>
  </si>
  <si>
    <t>attributable to shareholders</t>
  </si>
  <si>
    <t>Weighted average ('000)</t>
  </si>
  <si>
    <t xml:space="preserve">Number of ordinary shares in issue </t>
  </si>
  <si>
    <t>Basic earnings per share  (sen)</t>
  </si>
  <si>
    <t>Diluted earnings per share (sen)</t>
  </si>
  <si>
    <t xml:space="preserve">Not applicable </t>
  </si>
  <si>
    <t>B14</t>
  </si>
  <si>
    <t>Share Capital</t>
  </si>
  <si>
    <t xml:space="preserve">By Order of the Board </t>
  </si>
  <si>
    <t>Yeoh Chong Keat (MIA 2736)</t>
  </si>
  <si>
    <t>Voo Yin Ling (MAICSA  7016194)</t>
  </si>
  <si>
    <t xml:space="preserve">29 May  2003 </t>
  </si>
  <si>
    <r>
      <t>NCK Corporation Berhad ("NCK") – Transfer of Listing Status</t>
    </r>
    <r>
      <rPr>
        <sz val="10"/>
        <rFont val="Arial"/>
        <family val="2"/>
      </rPr>
      <t xml:space="preserve"> </t>
    </r>
  </si>
  <si>
    <r>
      <t>NCK Aluminium Extrusion Sdn Bhd ("NCK Aluminium")  - Sale of Assets</t>
    </r>
    <r>
      <rPr>
        <sz val="10"/>
        <rFont val="Arial"/>
        <family val="2"/>
      </rPr>
      <t xml:space="preserve"> </t>
    </r>
  </si>
  <si>
    <r>
      <t>NCK Metal Sdn Bhd ("NCK Metal") – Corporate Restructuring</t>
    </r>
    <r>
      <rPr>
        <sz val="10"/>
        <rFont val="Arial"/>
        <family val="2"/>
      </rPr>
      <t xml:space="preserve">  </t>
    </r>
  </si>
  <si>
    <t>Condensed Consolidated Balance Sheets</t>
  </si>
  <si>
    <t xml:space="preserve">As at 31 March  2003 </t>
  </si>
  <si>
    <t>31.03. 2003</t>
  </si>
  <si>
    <t>30.6.2002</t>
  </si>
  <si>
    <t xml:space="preserve">Current Assets </t>
  </si>
  <si>
    <t xml:space="preserve">Property Plant &amp; Equipment </t>
  </si>
  <si>
    <t xml:space="preserve">Investments in Associate </t>
  </si>
  <si>
    <t xml:space="preserve">Other Investments </t>
  </si>
  <si>
    <t xml:space="preserve">Land &amp; development Expenditure </t>
  </si>
  <si>
    <t>Inventories</t>
  </si>
  <si>
    <t>Debtors</t>
  </si>
  <si>
    <t>Cash &amp; Bank Balances</t>
  </si>
  <si>
    <t xml:space="preserve">Current Liabilities </t>
  </si>
  <si>
    <t xml:space="preserve">Provision for Liabilities </t>
  </si>
  <si>
    <t xml:space="preserve">Trade &amp; Other Creditors </t>
  </si>
  <si>
    <t xml:space="preserve">Overdraft &amp; Short Term Borrowings </t>
  </si>
  <si>
    <t>Taxation</t>
  </si>
  <si>
    <t xml:space="preserve">Net Current Liabilities </t>
  </si>
  <si>
    <t xml:space="preserve">Share Capital </t>
  </si>
  <si>
    <t>Reserves</t>
  </si>
  <si>
    <t xml:space="preserve">Net Tangible Liabilities per share (sen) </t>
  </si>
  <si>
    <t xml:space="preserve">Condensed Consolidated Income Statements </t>
  </si>
  <si>
    <t xml:space="preserve">For the quarter ended 31 March  2003 </t>
  </si>
  <si>
    <t xml:space="preserve">          THIRD  QUARTER</t>
  </si>
  <si>
    <t xml:space="preserve">      CUMULATIVE QUARTER </t>
  </si>
  <si>
    <t xml:space="preserve">Current Year </t>
  </si>
  <si>
    <t xml:space="preserve">Preceding Year </t>
  </si>
  <si>
    <t>Quarter ended</t>
  </si>
  <si>
    <t xml:space="preserve">to date </t>
  </si>
  <si>
    <t>31.03. 2002</t>
  </si>
  <si>
    <t>31.03.2002</t>
  </si>
  <si>
    <t xml:space="preserve">Revenue </t>
  </si>
  <si>
    <t>Operating Expenses</t>
  </si>
  <si>
    <t xml:space="preserve">Other Operating Income </t>
  </si>
  <si>
    <t xml:space="preserve">Profit /(Loss)  from Operations </t>
  </si>
  <si>
    <t xml:space="preserve">Finance Costs </t>
  </si>
  <si>
    <t xml:space="preserve">Investing Results </t>
  </si>
  <si>
    <t xml:space="preserve">Profit /(Loss)  before Tax </t>
  </si>
  <si>
    <t xml:space="preserve">Taxation </t>
  </si>
  <si>
    <t xml:space="preserve">Profit / (Loss)  after  Tax </t>
  </si>
  <si>
    <t xml:space="preserve">Minority Interest </t>
  </si>
  <si>
    <t xml:space="preserve">Net Loss for the period  </t>
  </si>
  <si>
    <t>EPS - Basic (sen)</t>
  </si>
  <si>
    <t>EPS - Diluted  (sen)</t>
  </si>
  <si>
    <t>N/A</t>
  </si>
  <si>
    <t>(The Condensed Consolidated Income Statement should be read in conjunction with</t>
  </si>
  <si>
    <t xml:space="preserve">the Annual Financial Report for the year ended 30 June 2002) </t>
  </si>
  <si>
    <t xml:space="preserve"> </t>
  </si>
  <si>
    <t xml:space="preserve">Condensed Consolidated Cash Flow Statements </t>
  </si>
  <si>
    <t xml:space="preserve">9 months </t>
  </si>
  <si>
    <t xml:space="preserve">For the 9 months ended 31.03.2003 </t>
  </si>
  <si>
    <t xml:space="preserve">ended </t>
  </si>
  <si>
    <t xml:space="preserve">Operating Activities </t>
  </si>
  <si>
    <t xml:space="preserve">Net Loss before tax </t>
  </si>
  <si>
    <t>Adjust for non-cash flow items</t>
  </si>
  <si>
    <t xml:space="preserve">Depreciation </t>
  </si>
  <si>
    <t xml:space="preserve">Allowance for doubtful debts </t>
  </si>
  <si>
    <t xml:space="preserve">Bad Debts written off </t>
  </si>
  <si>
    <t>Interest expense</t>
  </si>
  <si>
    <t>Loss on disposal of PPE</t>
  </si>
  <si>
    <t>Write down PPE to ERV</t>
  </si>
  <si>
    <t>Deconsolidation of subsidiaries</t>
  </si>
  <si>
    <t xml:space="preserve">Interest income </t>
  </si>
  <si>
    <t xml:space="preserve">Dividend income </t>
  </si>
  <si>
    <t>Interest waiver by lenders</t>
  </si>
  <si>
    <t xml:space="preserve">Profit on disposal of subsidiary </t>
  </si>
  <si>
    <t>Profit on disposal of PPE</t>
  </si>
  <si>
    <t>PPE written off</t>
  </si>
  <si>
    <t xml:space="preserve">Allowance for doubtful debts written back </t>
  </si>
  <si>
    <t xml:space="preserve">Provision for Loss on Disposal of PPE written back </t>
  </si>
  <si>
    <t xml:space="preserve">Provision for Diminution in Value of Quoted Investments </t>
  </si>
  <si>
    <t>Provision for Diminution in Value of Investment in Assoc Co</t>
  </si>
  <si>
    <t>Provision for Liabilities</t>
  </si>
  <si>
    <t xml:space="preserve">Share of profits in Associated Company </t>
  </si>
  <si>
    <t xml:space="preserve">Operating Profit/(Loss) before changes in working capital </t>
  </si>
  <si>
    <t>Changes in working capital :</t>
  </si>
  <si>
    <t xml:space="preserve">Net change in current assets </t>
  </si>
  <si>
    <t>Net change in current liabilities</t>
  </si>
  <si>
    <t xml:space="preserve">Tax paid </t>
  </si>
  <si>
    <t xml:space="preserve">Net cash flows from operating activities </t>
  </si>
  <si>
    <t xml:space="preserve">Investing  Activities </t>
  </si>
  <si>
    <t>Proceeds from disposal of PPE</t>
  </si>
  <si>
    <t xml:space="preserve">Proceeds from disposal of subsidiary </t>
  </si>
  <si>
    <t>Interest received</t>
  </si>
  <si>
    <t>Dividend received</t>
  </si>
  <si>
    <t xml:space="preserve">Uplift of fixed deposits pledged </t>
  </si>
  <si>
    <t xml:space="preserve">Net cash flows from investing  activities </t>
  </si>
  <si>
    <t xml:space="preserve">Financing Activities </t>
  </si>
  <si>
    <t xml:space="preserve">Repayment of hire purchase liabilities </t>
  </si>
  <si>
    <t>Purchase of PPE</t>
  </si>
  <si>
    <t xml:space="preserve">Net cash flows from financing  activities </t>
  </si>
  <si>
    <t xml:space="preserve">Net Change in Cash &amp;  Cash Equivalents </t>
  </si>
  <si>
    <t xml:space="preserve">Cash &amp; Cash Equivalents at beginning of year </t>
  </si>
  <si>
    <t>Cash &amp; Cash Equivalents at end of quarter</t>
  </si>
  <si>
    <t xml:space="preserve">Note : Comparative figures are not presented as this is the first set of Quarterly </t>
  </si>
  <si>
    <t xml:space="preserve">Consolidated Cash Flow Statements  prepared for the Company </t>
  </si>
  <si>
    <t>(The Condensed Consolidated Cash Flow Statements  should be read in conjunction</t>
  </si>
  <si>
    <t xml:space="preserve">with the Annual Financial Report for the year ended 30 June 2002) </t>
  </si>
  <si>
    <t>30.9.2002</t>
  </si>
  <si>
    <t xml:space="preserve">Condensed Consolidated Statement of Changes in Equity </t>
  </si>
  <si>
    <t xml:space="preserve">For the 9 months ended 31 March  2003 </t>
  </si>
  <si>
    <t xml:space="preserve">Reserve </t>
  </si>
  <si>
    <t xml:space="preserve">Share </t>
  </si>
  <si>
    <t xml:space="preserve">attributable </t>
  </si>
  <si>
    <t xml:space="preserve">Retained </t>
  </si>
  <si>
    <t xml:space="preserve">Capital </t>
  </si>
  <si>
    <t xml:space="preserve">to Capital </t>
  </si>
  <si>
    <t>to Revenue</t>
  </si>
  <si>
    <t xml:space="preserve">Profit/(Loss) </t>
  </si>
  <si>
    <t xml:space="preserve"> 9 months ended 31 March 2003 </t>
  </si>
  <si>
    <t xml:space="preserve">Balance at beginning </t>
  </si>
  <si>
    <t xml:space="preserve">of year </t>
  </si>
  <si>
    <t xml:space="preserve">Movement during the </t>
  </si>
  <si>
    <t>period (cumulative)</t>
  </si>
  <si>
    <t xml:space="preserve">Balance at end </t>
  </si>
  <si>
    <t>of period</t>
  </si>
  <si>
    <t>(The Condensed Consolidated Statement of Changes in Equity should be read in conjunction with</t>
  </si>
  <si>
    <t>(Audited)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</si>
</sst>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s>
  <fonts count="7">
    <font>
      <sz val="10"/>
      <name val="Arial"/>
      <family val="0"/>
    </font>
    <font>
      <u val="single"/>
      <sz val="10"/>
      <color indexed="36"/>
      <name val="Arial"/>
      <family val="0"/>
    </font>
    <font>
      <u val="single"/>
      <sz val="10"/>
      <color indexed="12"/>
      <name val="Arial"/>
      <family val="0"/>
    </font>
    <font>
      <b/>
      <sz val="10"/>
      <name val="Arial"/>
      <family val="2"/>
    </font>
    <font>
      <b/>
      <u val="single"/>
      <sz val="10"/>
      <name val="Arial"/>
      <family val="2"/>
    </font>
    <font>
      <u val="single"/>
      <sz val="10"/>
      <name val="Arial"/>
      <family val="2"/>
    </font>
    <font>
      <u val="single"/>
      <sz val="10"/>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3" fillId="0" borderId="0" xfId="0" applyFont="1" applyAlignment="1">
      <alignment/>
    </xf>
    <xf numFmtId="0" fontId="0" fillId="0" borderId="0" xfId="0" applyFont="1" applyAlignment="1">
      <alignment/>
    </xf>
    <xf numFmtId="0" fontId="0" fillId="0" borderId="0" xfId="0" applyFont="1" applyAlignment="1" quotePrefix="1">
      <alignment/>
    </xf>
    <xf numFmtId="0" fontId="4" fillId="0" borderId="0" xfId="0" applyFont="1" applyAlignment="1">
      <alignment/>
    </xf>
    <xf numFmtId="0" fontId="3" fillId="0" borderId="0" xfId="0" applyFont="1" applyAlignment="1">
      <alignment/>
    </xf>
    <xf numFmtId="0" fontId="3" fillId="0" borderId="0" xfId="0" applyFont="1" applyAlignment="1">
      <alignment horizontal="center"/>
    </xf>
    <xf numFmtId="0" fontId="0" fillId="0" borderId="0" xfId="0" applyFont="1" applyAlignment="1">
      <alignment horizontal="center"/>
    </xf>
    <xf numFmtId="0" fontId="0" fillId="0" borderId="0" xfId="0" applyFont="1" applyAlignment="1">
      <alignment horizontal="right"/>
    </xf>
    <xf numFmtId="165" fontId="0" fillId="0" borderId="0" xfId="15" applyNumberFormat="1" applyFont="1" applyAlignment="1">
      <alignment/>
    </xf>
    <xf numFmtId="165" fontId="0" fillId="0" borderId="1" xfId="15" applyNumberFormat="1" applyFont="1" applyBorder="1" applyAlignment="1">
      <alignment/>
    </xf>
    <xf numFmtId="165" fontId="0" fillId="0" borderId="2" xfId="15" applyNumberFormat="1" applyFont="1" applyBorder="1" applyAlignment="1">
      <alignment/>
    </xf>
    <xf numFmtId="165" fontId="0" fillId="0" borderId="0" xfId="15" applyNumberFormat="1" applyFont="1" applyBorder="1" applyAlignment="1">
      <alignment/>
    </xf>
    <xf numFmtId="165" fontId="0" fillId="0" borderId="3" xfId="15" applyNumberFormat="1" applyFont="1" applyBorder="1" applyAlignment="1">
      <alignment/>
    </xf>
    <xf numFmtId="165" fontId="0" fillId="0" borderId="0" xfId="15" applyNumberFormat="1" applyFont="1" applyBorder="1" applyAlignment="1">
      <alignment horizontal="center"/>
    </xf>
    <xf numFmtId="0" fontId="0" fillId="0" borderId="0" xfId="0" applyFont="1" applyBorder="1" applyAlignment="1">
      <alignment/>
    </xf>
    <xf numFmtId="0" fontId="5" fillId="0" borderId="0" xfId="0" applyFont="1" applyAlignment="1">
      <alignment/>
    </xf>
    <xf numFmtId="0" fontId="6" fillId="0" borderId="0" xfId="0" applyFont="1" applyAlignment="1">
      <alignment/>
    </xf>
    <xf numFmtId="3" fontId="0" fillId="0" borderId="0" xfId="0" applyNumberFormat="1" applyFont="1" applyAlignment="1">
      <alignment/>
    </xf>
    <xf numFmtId="0" fontId="0" fillId="0" borderId="1" xfId="0" applyFont="1" applyBorder="1" applyAlignment="1">
      <alignment horizontal="center"/>
    </xf>
    <xf numFmtId="165" fontId="0" fillId="0" borderId="1" xfId="0" applyNumberFormat="1" applyFont="1" applyBorder="1" applyAlignment="1">
      <alignment/>
    </xf>
    <xf numFmtId="0" fontId="0" fillId="0" borderId="1" xfId="0" applyFont="1" applyBorder="1" applyAlignment="1">
      <alignment/>
    </xf>
    <xf numFmtId="15" fontId="0" fillId="0" borderId="0" xfId="0" applyNumberFormat="1" applyFont="1" applyAlignment="1" quotePrefix="1">
      <alignment/>
    </xf>
    <xf numFmtId="0" fontId="0" fillId="0" borderId="0" xfId="0" applyAlignment="1" quotePrefix="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quotePrefix="1">
      <alignment horizontal="center"/>
    </xf>
    <xf numFmtId="165" fontId="0" fillId="0" borderId="0" xfId="15" applyNumberFormat="1" applyAlignment="1">
      <alignment/>
    </xf>
    <xf numFmtId="165" fontId="0" fillId="0" borderId="3" xfId="15" applyNumberFormat="1" applyBorder="1" applyAlignment="1">
      <alignment/>
    </xf>
    <xf numFmtId="165" fontId="0" fillId="0" borderId="2" xfId="15" applyNumberFormat="1" applyBorder="1" applyAlignment="1">
      <alignment/>
    </xf>
    <xf numFmtId="165" fontId="0" fillId="0" borderId="0" xfId="15" applyNumberFormat="1" applyBorder="1" applyAlignment="1">
      <alignment/>
    </xf>
    <xf numFmtId="165" fontId="0" fillId="0" borderId="1" xfId="15" applyNumberFormat="1" applyBorder="1" applyAlignment="1">
      <alignment/>
    </xf>
    <xf numFmtId="43" fontId="0" fillId="0" borderId="4" xfId="0" applyNumberFormat="1" applyBorder="1" applyAlignment="1">
      <alignment/>
    </xf>
    <xf numFmtId="0" fontId="3" fillId="0" borderId="0" xfId="0" applyFont="1" applyAlignment="1" quotePrefix="1">
      <alignment/>
    </xf>
    <xf numFmtId="16" fontId="3" fillId="0" borderId="0" xfId="0" applyNumberFormat="1" applyFont="1" applyBorder="1" applyAlignment="1" quotePrefix="1">
      <alignment horizontal="center"/>
    </xf>
    <xf numFmtId="165" fontId="0" fillId="0" borderId="0" xfId="15" applyNumberFormat="1" applyAlignment="1">
      <alignment horizontal="right"/>
    </xf>
    <xf numFmtId="0" fontId="0" fillId="0" borderId="0" xfId="0" applyBorder="1" applyAlignment="1">
      <alignment/>
    </xf>
    <xf numFmtId="0" fontId="0" fillId="0" borderId="0" xfId="0" applyAlignment="1">
      <alignment horizontal="center"/>
    </xf>
    <xf numFmtId="165" fontId="0" fillId="0" borderId="0" xfId="0" applyNumberFormat="1" applyBorder="1" applyAlignment="1">
      <alignment/>
    </xf>
    <xf numFmtId="165" fontId="0" fillId="0" borderId="0" xfId="15" applyNumberFormat="1" applyFont="1" applyAlignment="1">
      <alignment/>
    </xf>
    <xf numFmtId="165" fontId="0" fillId="0" borderId="0" xfId="15" applyNumberFormat="1" applyFont="1" applyBorder="1" applyAlignment="1">
      <alignment/>
    </xf>
    <xf numFmtId="165" fontId="0" fillId="0" borderId="1" xfId="15" applyNumberFormat="1" applyFont="1" applyBorder="1" applyAlignment="1">
      <alignment/>
    </xf>
    <xf numFmtId="165" fontId="0" fillId="0" borderId="0" xfId="0" applyNumberFormat="1" applyAlignment="1">
      <alignment/>
    </xf>
    <xf numFmtId="165" fontId="0" fillId="0" borderId="3" xfId="15" applyNumberFormat="1" applyFont="1" applyBorder="1" applyAlignment="1">
      <alignment/>
    </xf>
    <xf numFmtId="43" fontId="0" fillId="0" borderId="0" xfId="15" applyBorder="1" applyAlignment="1">
      <alignment/>
    </xf>
    <xf numFmtId="165" fontId="0" fillId="0" borderId="2" xfId="15" applyNumberFormat="1" applyFont="1" applyBorder="1" applyAlignment="1">
      <alignment/>
    </xf>
    <xf numFmtId="43" fontId="0" fillId="0" borderId="0" xfId="0" applyNumberFormat="1" applyBorder="1" applyAlignment="1">
      <alignment/>
    </xf>
    <xf numFmtId="0" fontId="0" fillId="0" borderId="0" xfId="0" applyBorder="1" applyAlignment="1">
      <alignment horizontal="center"/>
    </xf>
    <xf numFmtId="43" fontId="0" fillId="0" borderId="0" xfId="15" applyAlignment="1">
      <alignment/>
    </xf>
    <xf numFmtId="16" fontId="3" fillId="0" borderId="0" xfId="0" applyNumberFormat="1" applyFont="1" applyBorder="1" applyAlignment="1">
      <alignment horizontal="center"/>
    </xf>
    <xf numFmtId="0" fontId="4" fillId="0" borderId="0" xfId="0" applyFont="1" applyAlignment="1" quotePrefix="1">
      <alignment/>
    </xf>
    <xf numFmtId="165" fontId="0" fillId="0" borderId="4" xfId="15"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28575</xdr:rowOff>
    </xdr:from>
    <xdr:to>
      <xdr:col>11</xdr:col>
      <xdr:colOff>0</xdr:colOff>
      <xdr:row>21</xdr:row>
      <xdr:rowOff>133350</xdr:rowOff>
    </xdr:to>
    <xdr:sp>
      <xdr:nvSpPr>
        <xdr:cNvPr id="1" name="TextBox 1"/>
        <xdr:cNvSpPr txBox="1">
          <a:spLocks noChangeArrowheads="1"/>
        </xdr:cNvSpPr>
      </xdr:nvSpPr>
      <xdr:spPr>
        <a:xfrm>
          <a:off x="381000" y="1809750"/>
          <a:ext cx="5934075" cy="17240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report is unaudited and has been presented in accordance with MASB 26, Interim Financial Reporting and part A of the Appendix 9B of the Kuala Lumpur Stock Exchange Listing Requirements, and should be read in conjunction with the audited financial statements for the year ended 30 June 2002. 
The accounting policies and methods of computation adopted are consistent with those adopted in the most recent audited annual financial statements for the year ended 30 June 2002.
The explanatory notes  attached to the interim financial statements provide an explanation of  events and transactions that are  significant to an understanding of the  changes in the financial  position and performance of the Group since the financial year ended 30 June 2002.  </a:t>
          </a:r>
        </a:p>
      </xdr:txBody>
    </xdr:sp>
    <xdr:clientData/>
  </xdr:twoCellAnchor>
  <xdr:twoCellAnchor>
    <xdr:from>
      <xdr:col>1</xdr:col>
      <xdr:colOff>0</xdr:colOff>
      <xdr:row>26</xdr:row>
      <xdr:rowOff>0</xdr:rowOff>
    </xdr:from>
    <xdr:to>
      <xdr:col>11</xdr:col>
      <xdr:colOff>0</xdr:colOff>
      <xdr:row>28</xdr:row>
      <xdr:rowOff>0</xdr:rowOff>
    </xdr:to>
    <xdr:sp>
      <xdr:nvSpPr>
        <xdr:cNvPr id="2" name="TextBox 2"/>
        <xdr:cNvSpPr txBox="1">
          <a:spLocks noChangeArrowheads="1"/>
        </xdr:cNvSpPr>
      </xdr:nvSpPr>
      <xdr:spPr>
        <a:xfrm>
          <a:off x="381000" y="4210050"/>
          <a:ext cx="593407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auditors' report was not qualified for the preceding annual financial statements. 
 </a:t>
          </a:r>
        </a:p>
      </xdr:txBody>
    </xdr:sp>
    <xdr:clientData/>
  </xdr:twoCellAnchor>
  <xdr:twoCellAnchor>
    <xdr:from>
      <xdr:col>1</xdr:col>
      <xdr:colOff>0</xdr:colOff>
      <xdr:row>31</xdr:row>
      <xdr:rowOff>0</xdr:rowOff>
    </xdr:from>
    <xdr:to>
      <xdr:col>11</xdr:col>
      <xdr:colOff>0</xdr:colOff>
      <xdr:row>33</xdr:row>
      <xdr:rowOff>0</xdr:rowOff>
    </xdr:to>
    <xdr:sp>
      <xdr:nvSpPr>
        <xdr:cNvPr id="3" name="TextBox 3"/>
        <xdr:cNvSpPr txBox="1">
          <a:spLocks noChangeArrowheads="1"/>
        </xdr:cNvSpPr>
      </xdr:nvSpPr>
      <xdr:spPr>
        <a:xfrm>
          <a:off x="381000" y="5019675"/>
          <a:ext cx="593407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business operations of the Group and Company were not materially affected by any seasonal or cyclical factors.</a:t>
          </a:r>
        </a:p>
      </xdr:txBody>
    </xdr:sp>
    <xdr:clientData/>
  </xdr:twoCellAnchor>
  <xdr:twoCellAnchor>
    <xdr:from>
      <xdr:col>1</xdr:col>
      <xdr:colOff>0</xdr:colOff>
      <xdr:row>37</xdr:row>
      <xdr:rowOff>0</xdr:rowOff>
    </xdr:from>
    <xdr:to>
      <xdr:col>11</xdr:col>
      <xdr:colOff>0</xdr:colOff>
      <xdr:row>39</xdr:row>
      <xdr:rowOff>0</xdr:rowOff>
    </xdr:to>
    <xdr:sp>
      <xdr:nvSpPr>
        <xdr:cNvPr id="4" name="TextBox 4"/>
        <xdr:cNvSpPr txBox="1">
          <a:spLocks noChangeArrowheads="1"/>
        </xdr:cNvSpPr>
      </xdr:nvSpPr>
      <xdr:spPr>
        <a:xfrm>
          <a:off x="381000" y="5991225"/>
          <a:ext cx="593407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exceptional /extraordinary items for the financial period under review.
</a:t>
          </a:r>
        </a:p>
      </xdr:txBody>
    </xdr:sp>
    <xdr:clientData/>
  </xdr:twoCellAnchor>
  <xdr:twoCellAnchor>
    <xdr:from>
      <xdr:col>1</xdr:col>
      <xdr:colOff>0</xdr:colOff>
      <xdr:row>42</xdr:row>
      <xdr:rowOff>0</xdr:rowOff>
    </xdr:from>
    <xdr:to>
      <xdr:col>11</xdr:col>
      <xdr:colOff>0</xdr:colOff>
      <xdr:row>45</xdr:row>
      <xdr:rowOff>0</xdr:rowOff>
    </xdr:to>
    <xdr:sp>
      <xdr:nvSpPr>
        <xdr:cNvPr id="5" name="TextBox 5"/>
        <xdr:cNvSpPr txBox="1">
          <a:spLocks noChangeArrowheads="1"/>
        </xdr:cNvSpPr>
      </xdr:nvSpPr>
      <xdr:spPr>
        <a:xfrm>
          <a:off x="381000" y="6800850"/>
          <a:ext cx="5934075"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estimates of amounts reported in the prior financial year that have a material effect in the current financial quarter.</a:t>
          </a:r>
        </a:p>
      </xdr:txBody>
    </xdr:sp>
    <xdr:clientData/>
  </xdr:twoCellAnchor>
  <xdr:twoCellAnchor>
    <xdr:from>
      <xdr:col>1</xdr:col>
      <xdr:colOff>0</xdr:colOff>
      <xdr:row>48</xdr:row>
      <xdr:rowOff>0</xdr:rowOff>
    </xdr:from>
    <xdr:to>
      <xdr:col>11</xdr:col>
      <xdr:colOff>0</xdr:colOff>
      <xdr:row>51</xdr:row>
      <xdr:rowOff>0</xdr:rowOff>
    </xdr:to>
    <xdr:sp>
      <xdr:nvSpPr>
        <xdr:cNvPr id="6" name="TextBox 6"/>
        <xdr:cNvSpPr txBox="1">
          <a:spLocks noChangeArrowheads="1"/>
        </xdr:cNvSpPr>
      </xdr:nvSpPr>
      <xdr:spPr>
        <a:xfrm>
          <a:off x="381000" y="7772400"/>
          <a:ext cx="5934075"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  cancellation,  repurchase,  resale  and repayment of debts and equity securities for the current financial year to date.</a:t>
          </a:r>
        </a:p>
      </xdr:txBody>
    </xdr:sp>
    <xdr:clientData/>
  </xdr:twoCellAnchor>
  <xdr:twoCellAnchor>
    <xdr:from>
      <xdr:col>1</xdr:col>
      <xdr:colOff>0</xdr:colOff>
      <xdr:row>54</xdr:row>
      <xdr:rowOff>0</xdr:rowOff>
    </xdr:from>
    <xdr:to>
      <xdr:col>11</xdr:col>
      <xdr:colOff>0</xdr:colOff>
      <xdr:row>56</xdr:row>
      <xdr:rowOff>0</xdr:rowOff>
    </xdr:to>
    <xdr:sp>
      <xdr:nvSpPr>
        <xdr:cNvPr id="7" name="TextBox 7"/>
        <xdr:cNvSpPr txBox="1">
          <a:spLocks noChangeArrowheads="1"/>
        </xdr:cNvSpPr>
      </xdr:nvSpPr>
      <xdr:spPr>
        <a:xfrm>
          <a:off x="381000" y="8743950"/>
          <a:ext cx="593407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was no dividend paid for the current financial year to date.</a:t>
          </a:r>
        </a:p>
      </xdr:txBody>
    </xdr:sp>
    <xdr:clientData/>
  </xdr:twoCellAnchor>
  <xdr:twoCellAnchor>
    <xdr:from>
      <xdr:col>1</xdr:col>
      <xdr:colOff>0</xdr:colOff>
      <xdr:row>73</xdr:row>
      <xdr:rowOff>0</xdr:rowOff>
    </xdr:from>
    <xdr:to>
      <xdr:col>11</xdr:col>
      <xdr:colOff>0</xdr:colOff>
      <xdr:row>76</xdr:row>
      <xdr:rowOff>0</xdr:rowOff>
    </xdr:to>
    <xdr:sp>
      <xdr:nvSpPr>
        <xdr:cNvPr id="8" name="TextBox 8"/>
        <xdr:cNvSpPr txBox="1">
          <a:spLocks noChangeArrowheads="1"/>
        </xdr:cNvSpPr>
      </xdr:nvSpPr>
      <xdr:spPr>
        <a:xfrm>
          <a:off x="381000" y="11839575"/>
          <a:ext cx="5934075"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valuations of land and buildings have been brought forward, without any amendment from the previous  financial statements for the year ended 30 June 2002. </a:t>
          </a:r>
        </a:p>
      </xdr:txBody>
    </xdr:sp>
    <xdr:clientData/>
  </xdr:twoCellAnchor>
  <xdr:twoCellAnchor>
    <xdr:from>
      <xdr:col>1</xdr:col>
      <xdr:colOff>0</xdr:colOff>
      <xdr:row>79</xdr:row>
      <xdr:rowOff>57150</xdr:rowOff>
    </xdr:from>
    <xdr:to>
      <xdr:col>11</xdr:col>
      <xdr:colOff>9525</xdr:colOff>
      <xdr:row>99</xdr:row>
      <xdr:rowOff>152400</xdr:rowOff>
    </xdr:to>
    <xdr:sp>
      <xdr:nvSpPr>
        <xdr:cNvPr id="9" name="TextBox 9"/>
        <xdr:cNvSpPr txBox="1">
          <a:spLocks noChangeArrowheads="1"/>
        </xdr:cNvSpPr>
      </xdr:nvSpPr>
      <xdr:spPr>
        <a:xfrm>
          <a:off x="381000" y="12868275"/>
          <a:ext cx="5943600" cy="33337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material events subsequent to 31 March 2003  until  date of this announcement other than the following :- 
The moratorium for NCK under Section 41 of the Pengurusan Danaharta Nasional Berhad Act, 1998,  which took effect from the date of appointment  of Special Administrators on 16 April 2001  has been extended to 15 April 2004.  
One Two Marketing (East Coast) Sdn Bhd ("One -Two")  had on 9  May 2003 been served a High Court  Order for  Winding Up for failure  to settle an amount of RM284,578.84 owing to China Engineers (Malaysia) Sdn Bhd. 
Hock Hup Developments (Sendirian)  Bhd ("Hock Hup") a wholly owned subsidiary of NCK had on 12 May 2003 entered in  the following agreements :-
 (i)     A conditional Sale of Shares Agreement  with Ken Projects Sdn Bhd, a wholly owned   subsidiary of Ken Holdings Berhad, to dispose the  entire equity interest in Hock Hup comprising  5,568,750 ordinary shares of RM1.00 each for  RM14,170,000.00; and 
  (ii)    A  Joint Venture  Agreement with Khidmat Tulin Sdn Bhd, a wholly owned subsidiary of Ken Projects     Sdn Bhd,  to develop two plots of land in the Mukim of Kapar, District of Klang.  
   </a:t>
          </a:r>
        </a:p>
      </xdr:txBody>
    </xdr:sp>
    <xdr:clientData/>
  </xdr:twoCellAnchor>
  <xdr:twoCellAnchor>
    <xdr:from>
      <xdr:col>0</xdr:col>
      <xdr:colOff>342900</xdr:colOff>
      <xdr:row>104</xdr:row>
      <xdr:rowOff>0</xdr:rowOff>
    </xdr:from>
    <xdr:to>
      <xdr:col>10</xdr:col>
      <xdr:colOff>695325</xdr:colOff>
      <xdr:row>125</xdr:row>
      <xdr:rowOff>28575</xdr:rowOff>
    </xdr:to>
    <xdr:sp>
      <xdr:nvSpPr>
        <xdr:cNvPr id="10" name="TextBox 10"/>
        <xdr:cNvSpPr txBox="1">
          <a:spLocks noChangeArrowheads="1"/>
        </xdr:cNvSpPr>
      </xdr:nvSpPr>
      <xdr:spPr>
        <a:xfrm>
          <a:off x="342900" y="16859250"/>
          <a:ext cx="5915025" cy="3429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for the current quarter and financial year to date including business compositions, acquisitions or disposal of subsidiaries, long term investments, restructurings and discontinuing operations other than the  following :-
Upon completion of the disposal of plant &amp; machinery under the Workout Proposal of NCK Wire Products Sdn Bhd  ("NCK Wire"),  the Oversight Committee, upon  the recommendation of Pengurusan Danaharta Nasional Berhad, has approved the termination of appointment of the Special Administrators pursuant to Section 28(2) of the Pengurusan Danaharta Nasional Berhad Act, 1998.  
With  the termination of  appointment of Special Administrators and release of moratorium on 23 January 2003, NCK Wire was placed  under Provisional Creditors Voluntary  Winding Up on the same date.   
The creditors of NCK Wire, via a Creditors Meeting held on  20 February 2003,  appointed  Mr Lim Tian Huat &amp;  Mr Adam Primus  Varghese bin Abdullah of Messrs Ernst &amp; Young  as Liquidators  of the company.   Accordingly, the financial statements  of NCK Wire &amp; its subsidiaries  have been deconsolidated from the Group accounts  in the current quarter. 
Upon  completion of the proposed  disposal of  51% equity interest in Ng Choo Kwan  (MT) Sdn Bhd ("NCKMT") under the Workout Proposal of   Ng Choo Kwan &amp; Sons Hardware Sdn Bhd on 28 February 2003, ( mentioned in Note B 8-(iv)),  NCK MT ceased to be a subsidiary of NCK with effect from that same date.    
</a:t>
          </a:r>
        </a:p>
      </xdr:txBody>
    </xdr:sp>
    <xdr:clientData/>
  </xdr:twoCellAnchor>
  <xdr:twoCellAnchor>
    <xdr:from>
      <xdr:col>1</xdr:col>
      <xdr:colOff>0</xdr:colOff>
      <xdr:row>129</xdr:row>
      <xdr:rowOff>0</xdr:rowOff>
    </xdr:from>
    <xdr:to>
      <xdr:col>11</xdr:col>
      <xdr:colOff>0</xdr:colOff>
      <xdr:row>131</xdr:row>
      <xdr:rowOff>0</xdr:rowOff>
    </xdr:to>
    <xdr:sp>
      <xdr:nvSpPr>
        <xdr:cNvPr id="11" name="TextBox 11"/>
        <xdr:cNvSpPr txBox="1">
          <a:spLocks noChangeArrowheads="1"/>
        </xdr:cNvSpPr>
      </xdr:nvSpPr>
      <xdr:spPr>
        <a:xfrm>
          <a:off x="381000" y="20907375"/>
          <a:ext cx="593407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changes  in the  Company's contingent liabilities since the  last financial year end  is as follows :-
</a:t>
          </a:r>
        </a:p>
      </xdr:txBody>
    </xdr:sp>
    <xdr:clientData/>
  </xdr:twoCellAnchor>
  <xdr:twoCellAnchor>
    <xdr:from>
      <xdr:col>1</xdr:col>
      <xdr:colOff>0</xdr:colOff>
      <xdr:row>195</xdr:row>
      <xdr:rowOff>0</xdr:rowOff>
    </xdr:from>
    <xdr:to>
      <xdr:col>11</xdr:col>
      <xdr:colOff>0</xdr:colOff>
      <xdr:row>197</xdr:row>
      <xdr:rowOff>0</xdr:rowOff>
    </xdr:to>
    <xdr:sp>
      <xdr:nvSpPr>
        <xdr:cNvPr id="12" name="TextBox 12"/>
        <xdr:cNvSpPr txBox="1">
          <a:spLocks noChangeArrowheads="1"/>
        </xdr:cNvSpPr>
      </xdr:nvSpPr>
      <xdr:spPr>
        <a:xfrm>
          <a:off x="381000" y="31613475"/>
          <a:ext cx="593407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This is not applicable to the Company.</a:t>
          </a:r>
        </a:p>
      </xdr:txBody>
    </xdr:sp>
    <xdr:clientData/>
  </xdr:twoCellAnchor>
  <xdr:twoCellAnchor>
    <xdr:from>
      <xdr:col>1</xdr:col>
      <xdr:colOff>0</xdr:colOff>
      <xdr:row>200</xdr:row>
      <xdr:rowOff>0</xdr:rowOff>
    </xdr:from>
    <xdr:to>
      <xdr:col>11</xdr:col>
      <xdr:colOff>0</xdr:colOff>
      <xdr:row>203</xdr:row>
      <xdr:rowOff>0</xdr:rowOff>
    </xdr:to>
    <xdr:sp>
      <xdr:nvSpPr>
        <xdr:cNvPr id="13" name="TextBox 13"/>
        <xdr:cNvSpPr txBox="1">
          <a:spLocks noChangeArrowheads="1"/>
        </xdr:cNvSpPr>
      </xdr:nvSpPr>
      <xdr:spPr>
        <a:xfrm>
          <a:off x="381000" y="32423100"/>
          <a:ext cx="5934075"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tax charge of RM6,128  for the current quarter  represents tax expense of prior years for certain subsidiaries. There is no tax charge for the current financial year as the Company  and Group are in a tax loss position.   </a:t>
          </a:r>
        </a:p>
      </xdr:txBody>
    </xdr:sp>
    <xdr:clientData/>
  </xdr:twoCellAnchor>
  <xdr:twoCellAnchor>
    <xdr:from>
      <xdr:col>1</xdr:col>
      <xdr:colOff>0</xdr:colOff>
      <xdr:row>207</xdr:row>
      <xdr:rowOff>38100</xdr:rowOff>
    </xdr:from>
    <xdr:to>
      <xdr:col>11</xdr:col>
      <xdr:colOff>0</xdr:colOff>
      <xdr:row>239</xdr:row>
      <xdr:rowOff>0</xdr:rowOff>
    </xdr:to>
    <xdr:sp>
      <xdr:nvSpPr>
        <xdr:cNvPr id="14" name="TextBox 14"/>
        <xdr:cNvSpPr txBox="1">
          <a:spLocks noChangeArrowheads="1"/>
        </xdr:cNvSpPr>
      </xdr:nvSpPr>
      <xdr:spPr>
        <a:xfrm>
          <a:off x="381000" y="33594675"/>
          <a:ext cx="5934075" cy="5143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Disposals of unquoted investments and/or properties undertaken by the Group during the current quarter and financial year to date  are as follows ::-
Multi Success Builder Sdn Bhd, a subsidiary company of NCK,   received the approval of the Securities Commission  on 30 January 2003 for its proposed disposal of a piece of freehold development land to Mampu Jaya  Sdn Bhd for a cash consideration of RM5.65 million. This proposed  disposal which will result in a net gain  of RM0.68 million to NCK. The sale was completed on 28 April 2003 and  NCK has received the balance purchase price of RM5.085 million.  
Fook Chuan Trading Sdn Bhd "(Fook Chuan Trading"), a subsidiary company of NCK, had on 10 January 2003, entered into a Sale &amp; Purchase Agreement with Messrs  Susan Kee and Tan Hooi Cheng @ Tang Ah Lik for disposal  of a piece of leasehold vacant bungalow land in Tropicana Golf Resort for a cash consideration of RM787,182. The proposed disposal is currently pending approvals of the relevant authorities. Upon completion the transaction will result in a loss of RM62,818 to NCK.    
Ng Choo Kwan &amp; Sons Hardware  Sdn Bhd ("NCK Hardware"), a subsidiary company of NCK, had on 20 January 2003, entered into a Sale &amp; Purchase Agreement with Messrs  Tan Kim Keong &amp;  Gan Swane Foong  for disposal  of a  unit of penthouse apartment at Unit C -5-1, Villa OUG,  Taman Yarl , 58200 Kuala Lumpur,  for a cash consideration of RM325,000. The proposed disposal is currently pending approvals of the relevant authorities.  Upon completion the transaction will result in a gain of  RM2,200  to NCK. 
NCK Hardware  had on 15 August 2002, entered into a Sale &amp; Purchase Agreement with Ms Choi Sook Fong   for disposal  of a  unit of  apartment at Unit B08-03, Shang Villa Condominium,  Kelana  Jaya,  Petaling Jaya,  for a cash consideration of RM190,000. The proposed disposal is currently pending approvals of the relevant authorities. Upon completion the transaction will result in a loss of  RM33,197  to NCK. 
Fook Chuan Trading,  had on 7 October  2002, entered into a Sale &amp; Purchase Agreement with Mr Wong Fatt Yoon for disposal  of a  unit of  apartment at Unit D -1-1, Villa OUG,  Taman Yarl,  58200 Kuala Lumpur,  for a cash consideration of RM185,000. The proposed disposal is currently pending approvals of the relevant authorities. Upon completion the transaction  will result in a gain of  RM5,900  to NCK. 
</a:t>
          </a:r>
        </a:p>
      </xdr:txBody>
    </xdr:sp>
    <xdr:clientData/>
  </xdr:twoCellAnchor>
  <xdr:twoCellAnchor>
    <xdr:from>
      <xdr:col>1</xdr:col>
      <xdr:colOff>0</xdr:colOff>
      <xdr:row>243</xdr:row>
      <xdr:rowOff>0</xdr:rowOff>
    </xdr:from>
    <xdr:to>
      <xdr:col>11</xdr:col>
      <xdr:colOff>0</xdr:colOff>
      <xdr:row>244</xdr:row>
      <xdr:rowOff>142875</xdr:rowOff>
    </xdr:to>
    <xdr:sp>
      <xdr:nvSpPr>
        <xdr:cNvPr id="15" name="TextBox 15"/>
        <xdr:cNvSpPr txBox="1">
          <a:spLocks noChangeArrowheads="1"/>
        </xdr:cNvSpPr>
      </xdr:nvSpPr>
      <xdr:spPr>
        <a:xfrm>
          <a:off x="381000" y="39385875"/>
          <a:ext cx="5934075" cy="3048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 and/or disposals of quoted securities for the current quarter and  financial year to date.</a:t>
          </a:r>
        </a:p>
      </xdr:txBody>
    </xdr:sp>
    <xdr:clientData/>
  </xdr:twoCellAnchor>
  <xdr:twoCellAnchor>
    <xdr:from>
      <xdr:col>1</xdr:col>
      <xdr:colOff>0</xdr:colOff>
      <xdr:row>260</xdr:row>
      <xdr:rowOff>0</xdr:rowOff>
    </xdr:from>
    <xdr:to>
      <xdr:col>11</xdr:col>
      <xdr:colOff>0</xdr:colOff>
      <xdr:row>263</xdr:row>
      <xdr:rowOff>0</xdr:rowOff>
    </xdr:to>
    <xdr:sp>
      <xdr:nvSpPr>
        <xdr:cNvPr id="16" name="TextBox 16"/>
        <xdr:cNvSpPr txBox="1">
          <a:spLocks noChangeArrowheads="1"/>
        </xdr:cNvSpPr>
      </xdr:nvSpPr>
      <xdr:spPr>
        <a:xfrm>
          <a:off x="381000" y="42138600"/>
          <a:ext cx="5934075"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Save as disclosed below, there are no other Corporate Proposals announced and not completed as at 22
 May  2003 ( the latest practicable date not more than 7 days from the date of issue of this quarterly report)  :-    </a:t>
          </a:r>
        </a:p>
      </xdr:txBody>
    </xdr:sp>
    <xdr:clientData/>
  </xdr:twoCellAnchor>
  <xdr:twoCellAnchor>
    <xdr:from>
      <xdr:col>1</xdr:col>
      <xdr:colOff>0</xdr:colOff>
      <xdr:row>384</xdr:row>
      <xdr:rowOff>0</xdr:rowOff>
    </xdr:from>
    <xdr:to>
      <xdr:col>11</xdr:col>
      <xdr:colOff>0</xdr:colOff>
      <xdr:row>387</xdr:row>
      <xdr:rowOff>0</xdr:rowOff>
    </xdr:to>
    <xdr:sp>
      <xdr:nvSpPr>
        <xdr:cNvPr id="17" name="TextBox 17"/>
        <xdr:cNvSpPr txBox="1">
          <a:spLocks noChangeArrowheads="1"/>
        </xdr:cNvSpPr>
      </xdr:nvSpPr>
      <xdr:spPr>
        <a:xfrm>
          <a:off x="381000" y="62236350"/>
          <a:ext cx="5934075"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 does not have any financial instruments with off balance sheet risk as at the date of issue of this quarterly  report.
</a:t>
          </a:r>
        </a:p>
      </xdr:txBody>
    </xdr:sp>
    <xdr:clientData/>
  </xdr:twoCellAnchor>
  <xdr:twoCellAnchor>
    <xdr:from>
      <xdr:col>1</xdr:col>
      <xdr:colOff>0</xdr:colOff>
      <xdr:row>390</xdr:row>
      <xdr:rowOff>0</xdr:rowOff>
    </xdr:from>
    <xdr:to>
      <xdr:col>11</xdr:col>
      <xdr:colOff>0</xdr:colOff>
      <xdr:row>392</xdr:row>
      <xdr:rowOff>0</xdr:rowOff>
    </xdr:to>
    <xdr:sp>
      <xdr:nvSpPr>
        <xdr:cNvPr id="18" name="TextBox 18"/>
        <xdr:cNvSpPr txBox="1">
          <a:spLocks noChangeArrowheads="1"/>
        </xdr:cNvSpPr>
      </xdr:nvSpPr>
      <xdr:spPr>
        <a:xfrm>
          <a:off x="381000" y="63207900"/>
          <a:ext cx="593407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(Please refer to Appendix 1 attached )
</a:t>
          </a:r>
        </a:p>
      </xdr:txBody>
    </xdr:sp>
    <xdr:clientData/>
  </xdr:twoCellAnchor>
  <xdr:twoCellAnchor>
    <xdr:from>
      <xdr:col>1</xdr:col>
      <xdr:colOff>19050</xdr:colOff>
      <xdr:row>395</xdr:row>
      <xdr:rowOff>0</xdr:rowOff>
    </xdr:from>
    <xdr:to>
      <xdr:col>11</xdr:col>
      <xdr:colOff>19050</xdr:colOff>
      <xdr:row>397</xdr:row>
      <xdr:rowOff>0</xdr:rowOff>
    </xdr:to>
    <xdr:sp>
      <xdr:nvSpPr>
        <xdr:cNvPr id="19" name="TextBox 19"/>
        <xdr:cNvSpPr txBox="1">
          <a:spLocks noChangeArrowheads="1"/>
        </xdr:cNvSpPr>
      </xdr:nvSpPr>
      <xdr:spPr>
        <a:xfrm>
          <a:off x="400050" y="64017525"/>
          <a:ext cx="593407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dividend has been declared during the financial quarter ended 31 March   2003
</a:t>
          </a:r>
        </a:p>
      </xdr:txBody>
    </xdr:sp>
    <xdr:clientData/>
  </xdr:twoCellAnchor>
  <xdr:twoCellAnchor>
    <xdr:from>
      <xdr:col>1</xdr:col>
      <xdr:colOff>19050</xdr:colOff>
      <xdr:row>142</xdr:row>
      <xdr:rowOff>38100</xdr:rowOff>
    </xdr:from>
    <xdr:to>
      <xdr:col>11</xdr:col>
      <xdr:colOff>19050</xdr:colOff>
      <xdr:row>152</xdr:row>
      <xdr:rowOff>142875</xdr:rowOff>
    </xdr:to>
    <xdr:sp>
      <xdr:nvSpPr>
        <xdr:cNvPr id="20" name="TextBox 20"/>
        <xdr:cNvSpPr txBox="1">
          <a:spLocks noChangeArrowheads="1"/>
        </xdr:cNvSpPr>
      </xdr:nvSpPr>
      <xdr:spPr>
        <a:xfrm>
          <a:off x="400050" y="23069550"/>
          <a:ext cx="5934075" cy="17240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With the completion of the disposal of assets under the Workout Proposals of Ng Choo Kwan &amp; Sons Hardware Sdn Bhd and NCK Aluminium Extrusion Sdn Bhd on 28 February 2003, NCK has  ceased all its trading &amp; manufacturing activities. 
Revenue from other divisions such as construction and development  is insignificant  for the quarter under review.  
No signifiant change in the performance  of the group is anticipated for the forthcoming  quarter as the group has not undertaken any new commercial  activities and the Special  Administrators are in the midst  of implementing the respective Workout Proposals  as approved by the relevant authorities. 
</a:t>
          </a:r>
        </a:p>
      </xdr:txBody>
    </xdr:sp>
    <xdr:clientData/>
  </xdr:twoCellAnchor>
  <xdr:twoCellAnchor>
    <xdr:from>
      <xdr:col>1</xdr:col>
      <xdr:colOff>0</xdr:colOff>
      <xdr:row>156</xdr:row>
      <xdr:rowOff>123825</xdr:rowOff>
    </xdr:from>
    <xdr:to>
      <xdr:col>11</xdr:col>
      <xdr:colOff>38100</xdr:colOff>
      <xdr:row>162</xdr:row>
      <xdr:rowOff>47625</xdr:rowOff>
    </xdr:to>
    <xdr:sp>
      <xdr:nvSpPr>
        <xdr:cNvPr id="21" name="TextBox 21"/>
        <xdr:cNvSpPr txBox="1">
          <a:spLocks noChangeArrowheads="1"/>
        </xdr:cNvSpPr>
      </xdr:nvSpPr>
      <xdr:spPr>
        <a:xfrm>
          <a:off x="381000" y="25422225"/>
          <a:ext cx="5972175" cy="895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registered a profit before tax of RM9.46 million for the quarter under review compared to a loss of RM18.37million for the preceding quarter. This profit had reduced the year to date losses to RM 25.31million.
The quarter's profit   is due to Other Income  of RM30.16 million contributed by the following :-    
 </a:t>
          </a:r>
        </a:p>
      </xdr:txBody>
    </xdr:sp>
    <xdr:clientData/>
  </xdr:twoCellAnchor>
  <xdr:twoCellAnchor>
    <xdr:from>
      <xdr:col>1</xdr:col>
      <xdr:colOff>0</xdr:colOff>
      <xdr:row>187</xdr:row>
      <xdr:rowOff>152400</xdr:rowOff>
    </xdr:from>
    <xdr:to>
      <xdr:col>11</xdr:col>
      <xdr:colOff>0</xdr:colOff>
      <xdr:row>190</xdr:row>
      <xdr:rowOff>152400</xdr:rowOff>
    </xdr:to>
    <xdr:sp>
      <xdr:nvSpPr>
        <xdr:cNvPr id="22" name="TextBox 22"/>
        <xdr:cNvSpPr txBox="1">
          <a:spLocks noChangeArrowheads="1"/>
        </xdr:cNvSpPr>
      </xdr:nvSpPr>
      <xdr:spPr>
        <a:xfrm>
          <a:off x="381000" y="30470475"/>
          <a:ext cx="5934075"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future direction and prospects of the Group and Company for the current financial year is very much dependent upon the successful and timely implementation of the Workout Proposals mentioned in Note B 8 below. </a:t>
          </a:r>
        </a:p>
      </xdr:txBody>
    </xdr:sp>
    <xdr:clientData/>
  </xdr:twoCellAnchor>
  <xdr:twoCellAnchor>
    <xdr:from>
      <xdr:col>1</xdr:col>
      <xdr:colOff>219075</xdr:colOff>
      <xdr:row>266</xdr:row>
      <xdr:rowOff>28575</xdr:rowOff>
    </xdr:from>
    <xdr:to>
      <xdr:col>10</xdr:col>
      <xdr:colOff>685800</xdr:colOff>
      <xdr:row>287</xdr:row>
      <xdr:rowOff>123825</xdr:rowOff>
    </xdr:to>
    <xdr:sp>
      <xdr:nvSpPr>
        <xdr:cNvPr id="23" name="TextBox 23"/>
        <xdr:cNvSpPr txBox="1">
          <a:spLocks noChangeArrowheads="1"/>
        </xdr:cNvSpPr>
      </xdr:nvSpPr>
      <xdr:spPr>
        <a:xfrm>
          <a:off x="600075" y="43138725"/>
          <a:ext cx="5648325" cy="34956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NCK entered into a Transfer of Listing Status Agreement, a Supplementary Transfer of Listing Agreement and a Second Supplementary Transfer of Listing Status Agreement with Kekal Sepakat Berhad (“Newco”) and others on 15 January 2002, 6 June 2002 and 26 June 2002 respectively for the transfer of NCK’s listing status to Newco. The proposed restructuring scheme was submitted to the regulatory authorities on 27 June 2002 and 28 June 2002. Approvals from the (Foreign Investment Committee ("FIC")  and the Ministry of International  Trade and  Investments ("MITI")  were obtained on 6 &amp; 13 August 2002 respectively. 
NCK had on  5 May 2003 made an application to  the SC for a 6 months  extention of time  to 14 November 2003,  to implement the Proposed Restructuring Scheme.   
NCK had on 19 November 2002 received the approvals of the  Securities Commission ("SC") via SC's letter dated 15 November 2002 for its Proposed Restructuring Scheme. SC had imposed certain  conditions, inter alia, the requirement to carry out an investigative audit on the losses incurred from the previous businesses of the NCK Group of Companies.      
NCK had on 5 December 2002 received a letter from SC requiring the Company to make appropriate announcement on the findings of the investigative audit.
NCK had on 14 January 2003 appointed Messrs Horwarth as the independent  investigative audit firm.  
 </a:t>
          </a:r>
        </a:p>
      </xdr:txBody>
    </xdr:sp>
    <xdr:clientData/>
  </xdr:twoCellAnchor>
  <xdr:twoCellAnchor>
    <xdr:from>
      <xdr:col>2</xdr:col>
      <xdr:colOff>0</xdr:colOff>
      <xdr:row>292</xdr:row>
      <xdr:rowOff>152400</xdr:rowOff>
    </xdr:from>
    <xdr:to>
      <xdr:col>11</xdr:col>
      <xdr:colOff>0</xdr:colOff>
      <xdr:row>302</xdr:row>
      <xdr:rowOff>66675</xdr:rowOff>
    </xdr:to>
    <xdr:sp>
      <xdr:nvSpPr>
        <xdr:cNvPr id="24" name="TextBox 24"/>
        <xdr:cNvSpPr txBox="1">
          <a:spLocks noChangeArrowheads="1"/>
        </xdr:cNvSpPr>
      </xdr:nvSpPr>
      <xdr:spPr>
        <a:xfrm>
          <a:off x="666750" y="47472600"/>
          <a:ext cx="5648325" cy="15335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NCK Hardware entered into Conditional Sale of Shares Agreements with Messrs Yap Choo Tong, Lim Beng Hean, Khaw Chin Wah and Chaw Chee Meng (collectively known as the "purchasers") on 10 January 2002 for the disposal of NCK Hardware’s entire investment in UCP comprising 6,608,846 ordinary shares of RM1.00 each in UCP. The proposed disposal was submitted to the relevant authorities on 24 January 2002 and SC approval was obtained on 18 June 2002. The condition precedents thereto have been complied with.
However, NCK Hardware has yet  to receive the  balance purchase price of RM4,163,573.00  from the purchaser. As such  NCK's  solicitors had on 22 April 2003  filed  the Writ of Summons for an  Order of Specific Performance  against the purchasers.   </a:t>
          </a:r>
        </a:p>
      </xdr:txBody>
    </xdr:sp>
    <xdr:clientData/>
  </xdr:twoCellAnchor>
  <xdr:twoCellAnchor>
    <xdr:from>
      <xdr:col>2</xdr:col>
      <xdr:colOff>9525</xdr:colOff>
      <xdr:row>306</xdr:row>
      <xdr:rowOff>152400</xdr:rowOff>
    </xdr:from>
    <xdr:to>
      <xdr:col>11</xdr:col>
      <xdr:colOff>9525</xdr:colOff>
      <xdr:row>317</xdr:row>
      <xdr:rowOff>104775</xdr:rowOff>
    </xdr:to>
    <xdr:sp>
      <xdr:nvSpPr>
        <xdr:cNvPr id="25" name="TextBox 25"/>
        <xdr:cNvSpPr txBox="1">
          <a:spLocks noChangeArrowheads="1"/>
        </xdr:cNvSpPr>
      </xdr:nvSpPr>
      <xdr:spPr>
        <a:xfrm>
          <a:off x="676275" y="49739550"/>
          <a:ext cx="5648325" cy="1733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FCT entered into Conditional Sale of Shares Agreements with Messrs Yap Choo Tong, Lim Beng Hean, Khaw Chin Wah and Chaw Chee Meng (collectively known as  the "purchasers") on 10 January 2002 for the disposal of FCT’s entire investment in UCP comprising 2,964,540 ordinary shares of RM1.00 each in UCP. The proposed disposal was submitted to the relevant authorities on 24 January 2002 and SC approval was obtained on 18 June 2002. The condition precedents thereto have been complied with. 
However, FCT  has yet  to receive the  balance purchase price of RM1,867,660  from the purchaser. As such  NCK's  solicitors had on 22 April 2003  filed  the Writ of Summons for an  Order of Specific Performance  against the purchasers.   </a:t>
          </a:r>
        </a:p>
      </xdr:txBody>
    </xdr:sp>
    <xdr:clientData/>
  </xdr:twoCellAnchor>
  <xdr:twoCellAnchor>
    <xdr:from>
      <xdr:col>2</xdr:col>
      <xdr:colOff>0</xdr:colOff>
      <xdr:row>323</xdr:row>
      <xdr:rowOff>47625</xdr:rowOff>
    </xdr:from>
    <xdr:to>
      <xdr:col>11</xdr:col>
      <xdr:colOff>0</xdr:colOff>
      <xdr:row>331</xdr:row>
      <xdr:rowOff>47625</xdr:rowOff>
    </xdr:to>
    <xdr:sp>
      <xdr:nvSpPr>
        <xdr:cNvPr id="26" name="TextBox 27"/>
        <xdr:cNvSpPr txBox="1">
          <a:spLocks noChangeArrowheads="1"/>
        </xdr:cNvSpPr>
      </xdr:nvSpPr>
      <xdr:spPr>
        <a:xfrm>
          <a:off x="666750" y="52387500"/>
          <a:ext cx="5648325" cy="12954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NCK Hardware entered into a Sale of Assets, Land &amp; Shares Agreement with Puncak Stamaz Sdn Bhd on 7 May 2002 for the disposal of its trading stocks, furniture and fittings, plant, vehicles, land &amp; properties and NCK (MT) shares.  The proposed disposal was submitted to the regulatory authorities on 10 July 2002 and  SC's  approval was obtained on 30 January 2003.         
NCK had on 3 March 2003 annouced  to the KLSE that it has completed the aforementioned  disposal on 28 February 2003.  </a:t>
          </a:r>
        </a:p>
      </xdr:txBody>
    </xdr:sp>
    <xdr:clientData/>
  </xdr:twoCellAnchor>
  <xdr:twoCellAnchor>
    <xdr:from>
      <xdr:col>2</xdr:col>
      <xdr:colOff>0</xdr:colOff>
      <xdr:row>335</xdr:row>
      <xdr:rowOff>0</xdr:rowOff>
    </xdr:from>
    <xdr:to>
      <xdr:col>11</xdr:col>
      <xdr:colOff>0</xdr:colOff>
      <xdr:row>343</xdr:row>
      <xdr:rowOff>114300</xdr:rowOff>
    </xdr:to>
    <xdr:sp>
      <xdr:nvSpPr>
        <xdr:cNvPr id="27" name="TextBox 28"/>
        <xdr:cNvSpPr txBox="1">
          <a:spLocks noChangeArrowheads="1"/>
        </xdr:cNvSpPr>
      </xdr:nvSpPr>
      <xdr:spPr>
        <a:xfrm>
          <a:off x="666750" y="54282975"/>
          <a:ext cx="5648325" cy="14097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NCK Aluminium entered into a Sale and Purchase Agreement with Mr Yee Poh Lam on 3 May 2002 for the disposal of its land, building, plant &amp; machinery, motor vehicles, furniture &amp; fittings, office equipment, raw materials, work in progress and finished goods. The proposed disposal was submitted to the regulatory authorities on 10 July 2002. The approval from MITI was obtained on 29 August 2002 SC's  approval was obtained on 30 January 2003. 
NCK had on 3 March 2003 announced to the KLSE that it has completed  the aforementioned disposal  on 28 February 2003.  
     </a:t>
          </a:r>
        </a:p>
      </xdr:txBody>
    </xdr:sp>
    <xdr:clientData/>
  </xdr:twoCellAnchor>
  <xdr:twoCellAnchor>
    <xdr:from>
      <xdr:col>2</xdr:col>
      <xdr:colOff>0</xdr:colOff>
      <xdr:row>348</xdr:row>
      <xdr:rowOff>47625</xdr:rowOff>
    </xdr:from>
    <xdr:to>
      <xdr:col>11</xdr:col>
      <xdr:colOff>0</xdr:colOff>
      <xdr:row>357</xdr:row>
      <xdr:rowOff>28575</xdr:rowOff>
    </xdr:to>
    <xdr:sp>
      <xdr:nvSpPr>
        <xdr:cNvPr id="28" name="TextBox 29"/>
        <xdr:cNvSpPr txBox="1">
          <a:spLocks noChangeArrowheads="1"/>
        </xdr:cNvSpPr>
      </xdr:nvSpPr>
      <xdr:spPr>
        <a:xfrm>
          <a:off x="666750" y="56435625"/>
          <a:ext cx="5648325" cy="14382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NCK propose to dispose off the business and assets of NCK Metal to Oriental Castle Sdn Bhd (“Oriental Castle”) for a net cash consideration of RM1,514,048.
NCK Metal had on 13 May 2002 entered into a Subscription Agreement with Oriental Castle Sdn Bhd to issue 15,000 new shares in NCK Metal to Oriental Castle at an issue price of RM1.00 per Ordinary Share which forms part of the Corporate Restructuring of NCK Metal. The proposed corporate restructuring of NCK Metal was submitted to the SC on 7 October 2002 and approved by SC on 30 January 2003. The condition precedents thereto have been complied with and the proposed corporate restructuring is pending completion. 
</a:t>
          </a:r>
        </a:p>
      </xdr:txBody>
    </xdr:sp>
    <xdr:clientData/>
  </xdr:twoCellAnchor>
  <xdr:twoCellAnchor>
    <xdr:from>
      <xdr:col>0</xdr:col>
      <xdr:colOff>333375</xdr:colOff>
      <xdr:row>420</xdr:row>
      <xdr:rowOff>38100</xdr:rowOff>
    </xdr:from>
    <xdr:to>
      <xdr:col>10</xdr:col>
      <xdr:colOff>723900</xdr:colOff>
      <xdr:row>430</xdr:row>
      <xdr:rowOff>19050</xdr:rowOff>
    </xdr:to>
    <xdr:sp>
      <xdr:nvSpPr>
        <xdr:cNvPr id="29" name="TextBox 30"/>
        <xdr:cNvSpPr txBox="1">
          <a:spLocks noChangeArrowheads="1"/>
        </xdr:cNvSpPr>
      </xdr:nvSpPr>
      <xdr:spPr>
        <a:xfrm>
          <a:off x="333375" y="68103750"/>
          <a:ext cx="5953125" cy="16002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Company currently does not meet the minimum paid up capital requirement of RM60 million for a Main Board listed issuer. 
The Company's Workout Proposal  which entails the transfer of Listing Status of Kekal Sepakat Berhad  ("Newco") has been duly approved by Pengurusan Danaharta Nasional Berhad and the  Securities Commission on 13 August 2002 and 15 November 2002 respectively.
The abovesaid requirement on the minimum paid up capital will be met by Newco upon completion of the transfer of Listing Status.  
</a:t>
          </a:r>
        </a:p>
      </xdr:txBody>
    </xdr:sp>
    <xdr:clientData/>
  </xdr:twoCellAnchor>
  <xdr:twoCellAnchor>
    <xdr:from>
      <xdr:col>1</xdr:col>
      <xdr:colOff>0</xdr:colOff>
      <xdr:row>176</xdr:row>
      <xdr:rowOff>47625</xdr:rowOff>
    </xdr:from>
    <xdr:to>
      <xdr:col>11</xdr:col>
      <xdr:colOff>38100</xdr:colOff>
      <xdr:row>183</xdr:row>
      <xdr:rowOff>142875</xdr:rowOff>
    </xdr:to>
    <xdr:sp>
      <xdr:nvSpPr>
        <xdr:cNvPr id="30" name="TextBox 31"/>
        <xdr:cNvSpPr txBox="1">
          <a:spLocks noChangeArrowheads="1"/>
        </xdr:cNvSpPr>
      </xdr:nvSpPr>
      <xdr:spPr>
        <a:xfrm>
          <a:off x="381000" y="28584525"/>
          <a:ext cx="5972175" cy="1228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operating expenses of RM12.46 million for the quarter  is RM4.24 million (25%) lower than the preceding quarter's. This reduction is in line with the cessation of the Group's trading and manufacturing activities  in the quarter under review.
The finance charges  for the quarter of RM12.16 million has also shown  a decrease from the preceding  quarter.    This decrease   of RM2.52  million  (17%) is attributed to the partial settlement of borrowings  by NCK Wire Products as part of the implementation of its Workout Proposal.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y%20Documents\Joyce\Qtr3-2003%20KLSE%20announcem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flow detailed"/>
      <sheetName val="Balance Sheet "/>
      <sheetName val="Income Statement "/>
      <sheetName val="Equity statement "/>
      <sheetName val="Cashflow"/>
      <sheetName val="Disposal of MT"/>
      <sheetName val="Notes "/>
    </sheetNames>
    <sheetDataSet>
      <sheetData sheetId="2">
        <row r="36">
          <cell r="D36">
            <v>9462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pageSetUpPr fitToPage="1"/>
  </sheetPr>
  <dimension ref="A2:H41"/>
  <sheetViews>
    <sheetView tabSelected="1" workbookViewId="0" topLeftCell="A1">
      <selection activeCell="H11" sqref="H11"/>
    </sheetView>
  </sheetViews>
  <sheetFormatPr defaultColWidth="9.140625" defaultRowHeight="12.75"/>
  <cols>
    <col min="6" max="6" width="17.140625" style="0" bestFit="1" customWidth="1"/>
    <col min="7" max="7" width="3.7109375" style="0" customWidth="1"/>
    <col min="8" max="8" width="17.140625" style="0" customWidth="1"/>
    <col min="9" max="9" width="9.57421875" style="0" bestFit="1" customWidth="1"/>
  </cols>
  <sheetData>
    <row r="2" ht="12.75">
      <c r="A2" s="1" t="s">
        <v>0</v>
      </c>
    </row>
    <row r="3" ht="12.75">
      <c r="A3" t="s">
        <v>1</v>
      </c>
    </row>
    <row r="4" ht="12.75">
      <c r="A4" s="23" t="s">
        <v>2</v>
      </c>
    </row>
    <row r="6" ht="12.75">
      <c r="A6" s="4" t="s">
        <v>124</v>
      </c>
    </row>
    <row r="7" spans="1:8" ht="12.75">
      <c r="A7" s="4" t="s">
        <v>125</v>
      </c>
      <c r="F7" s="24"/>
      <c r="G7" s="24"/>
      <c r="H7" s="24"/>
    </row>
    <row r="8" spans="6:8" ht="12.75">
      <c r="F8" s="25" t="s">
        <v>68</v>
      </c>
      <c r="G8" s="24"/>
      <c r="H8" s="25" t="s">
        <v>68</v>
      </c>
    </row>
    <row r="9" spans="6:8" ht="12.75">
      <c r="F9" s="26" t="s">
        <v>126</v>
      </c>
      <c r="G9" s="24"/>
      <c r="H9" s="26" t="s">
        <v>127</v>
      </c>
    </row>
    <row r="10" spans="6:8" ht="12.75">
      <c r="F10" s="25" t="s">
        <v>26</v>
      </c>
      <c r="G10" s="24"/>
      <c r="H10" s="25" t="s">
        <v>26</v>
      </c>
    </row>
    <row r="11" ht="12.75">
      <c r="H11" s="6" t="s">
        <v>241</v>
      </c>
    </row>
    <row r="13" spans="1:8" ht="12.75">
      <c r="A13" t="s">
        <v>128</v>
      </c>
      <c r="F13" s="27"/>
      <c r="G13" s="27"/>
      <c r="H13" s="27"/>
    </row>
    <row r="14" spans="2:8" ht="12.75">
      <c r="B14" t="s">
        <v>129</v>
      </c>
      <c r="F14" s="27">
        <v>34697</v>
      </c>
      <c r="G14" s="27"/>
      <c r="H14" s="27">
        <v>65331</v>
      </c>
    </row>
    <row r="15" spans="2:8" ht="12.75">
      <c r="B15" t="s">
        <v>130</v>
      </c>
      <c r="F15" s="27">
        <v>2142</v>
      </c>
      <c r="G15" s="27"/>
      <c r="H15" s="27">
        <v>2594</v>
      </c>
    </row>
    <row r="16" spans="2:8" ht="12.75">
      <c r="B16" t="s">
        <v>131</v>
      </c>
      <c r="F16" s="27">
        <v>1754</v>
      </c>
      <c r="G16" s="27"/>
      <c r="H16" s="27">
        <v>4434</v>
      </c>
    </row>
    <row r="17" spans="2:8" ht="12.75">
      <c r="B17" t="s">
        <v>132</v>
      </c>
      <c r="F17" s="27">
        <v>39950</v>
      </c>
      <c r="G17" s="27"/>
      <c r="H17" s="27">
        <v>39950</v>
      </c>
    </row>
    <row r="18" spans="2:8" ht="12.75">
      <c r="B18" t="s">
        <v>133</v>
      </c>
      <c r="F18" s="27">
        <v>628</v>
      </c>
      <c r="G18" s="27"/>
      <c r="H18" s="27">
        <v>9350</v>
      </c>
    </row>
    <row r="19" spans="2:8" ht="12.75">
      <c r="B19" t="s">
        <v>134</v>
      </c>
      <c r="F19" s="27">
        <f>12701+7854</f>
        <v>20555</v>
      </c>
      <c r="G19" s="27"/>
      <c r="H19" s="27">
        <f>21332+8107+7852</f>
        <v>37291</v>
      </c>
    </row>
    <row r="20" spans="2:8" ht="12.75">
      <c r="B20" t="s">
        <v>135</v>
      </c>
      <c r="F20" s="27">
        <v>77360</v>
      </c>
      <c r="G20" s="27"/>
      <c r="H20" s="27">
        <f>54994+5383</f>
        <v>60377</v>
      </c>
    </row>
    <row r="21" spans="6:8" ht="12.75">
      <c r="F21" s="28">
        <f>SUM(F13:F20)</f>
        <v>177086</v>
      </c>
      <c r="G21" s="27"/>
      <c r="H21" s="28">
        <f>SUM(H13:H20)</f>
        <v>219327</v>
      </c>
    </row>
    <row r="22" spans="6:8" ht="12.75">
      <c r="F22" s="27"/>
      <c r="G22" s="27"/>
      <c r="H22" s="27"/>
    </row>
    <row r="23" spans="1:8" ht="12.75">
      <c r="A23" t="s">
        <v>136</v>
      </c>
      <c r="F23" s="27"/>
      <c r="G23" s="27"/>
      <c r="H23" s="27"/>
    </row>
    <row r="24" spans="2:8" ht="12.75">
      <c r="B24" t="s">
        <v>137</v>
      </c>
      <c r="F24" s="27">
        <v>80875</v>
      </c>
      <c r="G24" s="27"/>
      <c r="H24" s="27">
        <v>28826</v>
      </c>
    </row>
    <row r="25" spans="2:8" ht="12.75">
      <c r="B25" t="s">
        <v>138</v>
      </c>
      <c r="F25" s="27">
        <f>24776+7208</f>
        <v>31984</v>
      </c>
      <c r="G25" s="27"/>
      <c r="H25" s="27">
        <f>21930+16551+7719+3730+4246</f>
        <v>54176</v>
      </c>
    </row>
    <row r="26" spans="2:8" ht="12.75">
      <c r="B26" t="s">
        <v>139</v>
      </c>
      <c r="F26" s="27">
        <v>561784</v>
      </c>
      <c r="G26" s="27"/>
      <c r="H26" s="27">
        <v>607175</v>
      </c>
    </row>
    <row r="27" spans="2:8" ht="12.75">
      <c r="B27" t="s">
        <v>140</v>
      </c>
      <c r="F27" s="27">
        <v>3183</v>
      </c>
      <c r="G27" s="27"/>
      <c r="H27" s="27">
        <v>3253</v>
      </c>
    </row>
    <row r="28" spans="6:8" ht="12.75">
      <c r="F28" s="27"/>
      <c r="G28" s="27"/>
      <c r="H28" s="27"/>
    </row>
    <row r="29" spans="6:8" ht="12.75">
      <c r="F29" s="28">
        <f>SUM(F23:F28)</f>
        <v>677826</v>
      </c>
      <c r="G29" s="27"/>
      <c r="H29" s="28">
        <f>SUM(H23:H28)</f>
        <v>693430</v>
      </c>
    </row>
    <row r="30" spans="6:8" ht="12.75">
      <c r="F30" s="27"/>
      <c r="G30" s="27"/>
      <c r="H30" s="27"/>
    </row>
    <row r="31" spans="1:8" ht="13.5" thickBot="1">
      <c r="A31" t="s">
        <v>141</v>
      </c>
      <c r="F31" s="29">
        <f>+F21-F29</f>
        <v>-500740</v>
      </c>
      <c r="G31" s="27"/>
      <c r="H31" s="29">
        <f>+H21-H29</f>
        <v>-474103</v>
      </c>
    </row>
    <row r="32" spans="6:8" ht="13.5" thickTop="1">
      <c r="F32" s="30"/>
      <c r="G32" s="27"/>
      <c r="H32" s="30"/>
    </row>
    <row r="33" spans="6:8" ht="12.75">
      <c r="F33" s="27"/>
      <c r="G33" s="27"/>
      <c r="H33" s="27"/>
    </row>
    <row r="34" spans="1:8" ht="12.75">
      <c r="A34" t="s">
        <v>142</v>
      </c>
      <c r="F34" s="27">
        <v>37360</v>
      </c>
      <c r="G34" s="27"/>
      <c r="H34" s="27">
        <v>37360</v>
      </c>
    </row>
    <row r="35" spans="1:8" ht="12.75">
      <c r="A35" t="s">
        <v>143</v>
      </c>
      <c r="F35" s="27">
        <v>-538100</v>
      </c>
      <c r="G35" s="27"/>
      <c r="H35" s="31">
        <v>-511463</v>
      </c>
    </row>
    <row r="36" spans="6:8" ht="13.5" thickBot="1">
      <c r="F36" s="29">
        <f>SUM(F34:F35)</f>
        <v>-500740</v>
      </c>
      <c r="G36" s="27"/>
      <c r="H36" s="29">
        <f>SUM(H34:H35)</f>
        <v>-474103</v>
      </c>
    </row>
    <row r="37" ht="13.5" thickTop="1"/>
    <row r="39" spans="1:8" ht="13.5" thickBot="1">
      <c r="A39" t="s">
        <v>144</v>
      </c>
      <c r="F39" s="32">
        <f>+F31/F34*100</f>
        <v>-1340.3104925053533</v>
      </c>
      <c r="H39" s="32">
        <f>+H31/H34*100</f>
        <v>-1269.012312633833</v>
      </c>
    </row>
    <row r="40" ht="13.5" thickTop="1"/>
    <row r="41" ht="12.75">
      <c r="A41" s="23"/>
    </row>
  </sheetData>
  <printOptions/>
  <pageMargins left="0.75" right="0.75" top="1" bottom="1" header="0.5" footer="0.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3"/>
  <dimension ref="A2:J58"/>
  <sheetViews>
    <sheetView workbookViewId="0" topLeftCell="A1">
      <selection activeCell="E2" sqref="E2"/>
    </sheetView>
  </sheetViews>
  <sheetFormatPr defaultColWidth="9.140625" defaultRowHeight="12.75"/>
  <cols>
    <col min="4" max="4" width="13.7109375" style="0" customWidth="1"/>
    <col min="5" max="5" width="2.7109375" style="0" customWidth="1"/>
    <col min="6" max="6" width="13.7109375" style="0" customWidth="1"/>
    <col min="7" max="7" width="2.7109375" style="0" customWidth="1"/>
    <col min="8" max="8" width="13.7109375" style="0" customWidth="1"/>
    <col min="9" max="9" width="2.7109375" style="0" customWidth="1"/>
    <col min="10" max="10" width="14.57421875" style="0" customWidth="1"/>
  </cols>
  <sheetData>
    <row r="2" ht="12.75">
      <c r="A2" s="1" t="s">
        <v>0</v>
      </c>
    </row>
    <row r="3" ht="12.75">
      <c r="A3" t="s">
        <v>1</v>
      </c>
    </row>
    <row r="4" ht="12.75">
      <c r="A4" s="23" t="s">
        <v>2</v>
      </c>
    </row>
    <row r="6" ht="12.75">
      <c r="A6" s="4" t="s">
        <v>145</v>
      </c>
    </row>
    <row r="7" ht="12.75">
      <c r="A7" s="4" t="s">
        <v>146</v>
      </c>
    </row>
    <row r="8" ht="12.75">
      <c r="A8" s="4"/>
    </row>
    <row r="9" spans="1:8" ht="12.75">
      <c r="A9" s="4"/>
      <c r="D9" s="1" t="s">
        <v>147</v>
      </c>
      <c r="H9" s="33" t="s">
        <v>148</v>
      </c>
    </row>
    <row r="11" spans="4:10" ht="12.75">
      <c r="D11" s="25" t="s">
        <v>149</v>
      </c>
      <c r="E11" s="25"/>
      <c r="F11" s="25" t="s">
        <v>150</v>
      </c>
      <c r="G11" s="25"/>
      <c r="H11" s="25" t="s">
        <v>149</v>
      </c>
      <c r="I11" s="25"/>
      <c r="J11" s="25" t="s">
        <v>150</v>
      </c>
    </row>
    <row r="12" spans="4:10" ht="12.75">
      <c r="D12" s="25" t="s">
        <v>151</v>
      </c>
      <c r="E12" s="25"/>
      <c r="F12" s="25" t="s">
        <v>151</v>
      </c>
      <c r="G12" s="25"/>
      <c r="H12" s="25" t="s">
        <v>152</v>
      </c>
      <c r="I12" s="25"/>
      <c r="J12" s="25" t="s">
        <v>152</v>
      </c>
    </row>
    <row r="13" spans="4:10" ht="12.75">
      <c r="D13" s="34" t="s">
        <v>126</v>
      </c>
      <c r="E13" s="25"/>
      <c r="F13" s="34" t="s">
        <v>153</v>
      </c>
      <c r="G13" s="25"/>
      <c r="H13" s="25" t="s">
        <v>69</v>
      </c>
      <c r="I13" s="25"/>
      <c r="J13" s="25" t="s">
        <v>154</v>
      </c>
    </row>
    <row r="14" spans="4:10" ht="12.75">
      <c r="D14" s="26" t="s">
        <v>26</v>
      </c>
      <c r="E14" s="24"/>
      <c r="F14" s="26" t="s">
        <v>26</v>
      </c>
      <c r="G14" s="24"/>
      <c r="H14" s="26" t="s">
        <v>26</v>
      </c>
      <c r="I14" s="24"/>
      <c r="J14" s="26" t="s">
        <v>26</v>
      </c>
    </row>
    <row r="16" spans="1:10" ht="12.75">
      <c r="A16" t="s">
        <v>155</v>
      </c>
      <c r="D16" s="27">
        <f>+H16-23135</f>
        <v>3892</v>
      </c>
      <c r="E16" s="27"/>
      <c r="F16" s="27">
        <v>19529</v>
      </c>
      <c r="G16" s="27"/>
      <c r="H16" s="27">
        <v>27027</v>
      </c>
      <c r="I16" s="27"/>
      <c r="J16" s="27">
        <v>74228</v>
      </c>
    </row>
    <row r="17" spans="4:10" ht="12.75">
      <c r="D17" s="27"/>
      <c r="E17" s="27"/>
      <c r="F17" s="27"/>
      <c r="G17" s="27"/>
      <c r="H17" s="27"/>
      <c r="I17" s="27"/>
      <c r="J17" s="27"/>
    </row>
    <row r="18" spans="1:10" ht="12.75">
      <c r="A18" t="s">
        <v>156</v>
      </c>
      <c r="D18" s="27">
        <f>+H18+31162</f>
        <v>-12465</v>
      </c>
      <c r="E18" s="27"/>
      <c r="F18" s="27">
        <v>-25164</v>
      </c>
      <c r="G18" s="27"/>
      <c r="H18" s="27">
        <f>-18317-25310</f>
        <v>-43627</v>
      </c>
      <c r="I18" s="27"/>
      <c r="J18" s="27">
        <v>-87203</v>
      </c>
    </row>
    <row r="19" spans="4:10" ht="12.75">
      <c r="D19" s="27"/>
      <c r="E19" s="27"/>
      <c r="F19" s="27"/>
      <c r="G19" s="27"/>
      <c r="H19" s="27"/>
      <c r="I19" s="27"/>
      <c r="J19" s="27"/>
    </row>
    <row r="20" spans="1:10" ht="12.75">
      <c r="A20" t="s">
        <v>157</v>
      </c>
      <c r="D20" s="27">
        <f>+H20-2479</f>
        <v>30163</v>
      </c>
      <c r="E20" s="27"/>
      <c r="F20" s="27">
        <f>282+904</f>
        <v>1186</v>
      </c>
      <c r="G20" s="27"/>
      <c r="H20" s="27">
        <f>15702+16922+18</f>
        <v>32642</v>
      </c>
      <c r="I20" s="27"/>
      <c r="J20" s="27">
        <v>3019</v>
      </c>
    </row>
    <row r="21" spans="4:10" ht="12.75">
      <c r="D21" s="27"/>
      <c r="E21" s="27"/>
      <c r="F21" s="27"/>
      <c r="G21" s="27"/>
      <c r="H21" s="27"/>
      <c r="I21" s="27"/>
      <c r="J21" s="27"/>
    </row>
    <row r="22" spans="1:10" ht="12.75">
      <c r="A22" t="s">
        <v>158</v>
      </c>
      <c r="D22" s="27">
        <f>SUM(D16:D21)</f>
        <v>21590</v>
      </c>
      <c r="E22" s="27"/>
      <c r="F22" s="27">
        <f>SUM(F16:F21)</f>
        <v>-4449</v>
      </c>
      <c r="G22" s="27"/>
      <c r="H22" s="27">
        <f>SUM(H16:H21)</f>
        <v>16042</v>
      </c>
      <c r="I22" s="27"/>
      <c r="J22" s="27">
        <f>SUM(J16:J21)</f>
        <v>-9956</v>
      </c>
    </row>
    <row r="23" spans="4:10" ht="12.75">
      <c r="D23" s="27"/>
      <c r="E23" s="27"/>
      <c r="F23" s="27"/>
      <c r="G23" s="27"/>
      <c r="H23" s="27"/>
      <c r="I23" s="27"/>
      <c r="J23" s="27"/>
    </row>
    <row r="24" spans="1:10" ht="12.75">
      <c r="A24" t="s">
        <v>159</v>
      </c>
      <c r="D24" s="27">
        <f>+H24+29302</f>
        <v>-12161</v>
      </c>
      <c r="E24" s="27"/>
      <c r="F24" s="27">
        <v>-13485</v>
      </c>
      <c r="G24" s="27"/>
      <c r="H24" s="27">
        <v>-41463</v>
      </c>
      <c r="I24" s="27"/>
      <c r="J24" s="27">
        <v>-39197</v>
      </c>
    </row>
    <row r="25" spans="4:10" ht="12.75">
      <c r="D25" s="27"/>
      <c r="E25" s="27"/>
      <c r="F25" s="27"/>
      <c r="G25" s="27"/>
      <c r="H25" s="27"/>
      <c r="I25" s="27"/>
      <c r="J25" s="27"/>
    </row>
    <row r="26" spans="1:10" ht="12.75">
      <c r="A26" t="s">
        <v>160</v>
      </c>
      <c r="D26" s="27">
        <f>+H26-72</f>
        <v>39</v>
      </c>
      <c r="E26" s="27"/>
      <c r="F26" s="27">
        <v>32</v>
      </c>
      <c r="G26" s="27"/>
      <c r="H26" s="27">
        <v>111</v>
      </c>
      <c r="I26" s="27"/>
      <c r="J26" s="27">
        <v>143</v>
      </c>
    </row>
    <row r="27" spans="4:10" ht="12.75">
      <c r="D27" s="31"/>
      <c r="E27" s="27"/>
      <c r="F27" s="31"/>
      <c r="G27" s="27"/>
      <c r="H27" s="31"/>
      <c r="I27" s="27"/>
      <c r="J27" s="31"/>
    </row>
    <row r="28" spans="1:10" ht="12.75">
      <c r="A28" t="s">
        <v>161</v>
      </c>
      <c r="D28" s="27">
        <f>SUM(D22:D27)</f>
        <v>9468</v>
      </c>
      <c r="E28" s="27"/>
      <c r="F28" s="27">
        <f>SUM(F22:F27)</f>
        <v>-17902</v>
      </c>
      <c r="G28" s="27"/>
      <c r="H28" s="27">
        <f>SUM(H22:H27)</f>
        <v>-25310</v>
      </c>
      <c r="I28" s="27"/>
      <c r="J28" s="27">
        <f>SUM(J22:J27)</f>
        <v>-49010</v>
      </c>
    </row>
    <row r="29" spans="4:10" ht="12.75">
      <c r="D29" s="27"/>
      <c r="E29" s="27"/>
      <c r="F29" s="27"/>
      <c r="G29" s="27"/>
      <c r="H29" s="27"/>
      <c r="I29" s="27"/>
      <c r="J29" s="27"/>
    </row>
    <row r="30" spans="1:10" ht="12.75">
      <c r="A30" t="s">
        <v>162</v>
      </c>
      <c r="D30" s="27">
        <f>+H30</f>
        <v>-6</v>
      </c>
      <c r="E30" s="27"/>
      <c r="F30" s="27">
        <v>0</v>
      </c>
      <c r="G30" s="27"/>
      <c r="H30" s="27">
        <v>-6</v>
      </c>
      <c r="I30" s="27"/>
      <c r="J30" s="27">
        <v>0</v>
      </c>
    </row>
    <row r="31" spans="4:10" ht="12.75">
      <c r="D31" s="31"/>
      <c r="E31" s="27"/>
      <c r="F31" s="31"/>
      <c r="G31" s="27"/>
      <c r="H31" s="31"/>
      <c r="I31" s="27"/>
      <c r="J31" s="31"/>
    </row>
    <row r="32" spans="1:10" ht="12.75">
      <c r="A32" t="s">
        <v>163</v>
      </c>
      <c r="D32" s="27">
        <f>SUM(D28:D31)</f>
        <v>9462</v>
      </c>
      <c r="E32" s="27"/>
      <c r="F32" s="27">
        <f>SUM(F28:F31)</f>
        <v>-17902</v>
      </c>
      <c r="G32" s="27"/>
      <c r="H32" s="27">
        <f>SUM(H28:H31)</f>
        <v>-25316</v>
      </c>
      <c r="I32" s="27"/>
      <c r="J32" s="27">
        <f>SUM(J28:J31)</f>
        <v>-49010</v>
      </c>
    </row>
    <row r="33" spans="4:10" ht="12.75">
      <c r="D33" s="27"/>
      <c r="E33" s="27"/>
      <c r="F33" s="27"/>
      <c r="G33" s="27"/>
      <c r="H33" s="27"/>
      <c r="I33" s="27"/>
      <c r="J33" s="27"/>
    </row>
    <row r="34" spans="1:10" ht="12.75">
      <c r="A34" t="s">
        <v>164</v>
      </c>
      <c r="D34" s="27">
        <v>0</v>
      </c>
      <c r="E34" s="27"/>
      <c r="F34" s="27"/>
      <c r="G34" s="27"/>
      <c r="H34" s="27"/>
      <c r="I34" s="27"/>
      <c r="J34" s="27"/>
    </row>
    <row r="35" spans="4:10" ht="12.75">
      <c r="D35" s="27"/>
      <c r="E35" s="27"/>
      <c r="F35" s="27"/>
      <c r="G35" s="27"/>
      <c r="H35" s="27"/>
      <c r="I35" s="27"/>
      <c r="J35" s="27"/>
    </row>
    <row r="36" spans="1:10" ht="13.5" thickBot="1">
      <c r="A36" t="s">
        <v>165</v>
      </c>
      <c r="D36" s="29">
        <f>SUM(D32:D35)</f>
        <v>9462</v>
      </c>
      <c r="E36" s="27"/>
      <c r="F36" s="29">
        <f>SUM(F32:F35)</f>
        <v>-17902</v>
      </c>
      <c r="G36" s="27"/>
      <c r="H36" s="29">
        <f>SUM(H32:H35)</f>
        <v>-25316</v>
      </c>
      <c r="I36" s="27"/>
      <c r="J36" s="29">
        <f>SUM(J32:J35)</f>
        <v>-49010</v>
      </c>
    </row>
    <row r="37" spans="4:10" ht="13.5" thickTop="1">
      <c r="D37" s="27"/>
      <c r="E37" s="27"/>
      <c r="F37" s="27"/>
      <c r="G37" s="27"/>
      <c r="H37" s="27"/>
      <c r="I37" s="27"/>
      <c r="J37" s="27"/>
    </row>
    <row r="38" spans="1:10" ht="12.75">
      <c r="A38" t="s">
        <v>166</v>
      </c>
      <c r="D38" s="27">
        <f>+D36/37360*100</f>
        <v>25.32655246252677</v>
      </c>
      <c r="E38" s="27"/>
      <c r="F38" s="27">
        <f>+F36/37360*100</f>
        <v>-47.91755888650964</v>
      </c>
      <c r="G38" s="27"/>
      <c r="H38" s="27">
        <f>+H36/37360*100</f>
        <v>-67.76231263383298</v>
      </c>
      <c r="I38" s="27"/>
      <c r="J38" s="27">
        <f>+J36/37360*100</f>
        <v>-131.1830835117773</v>
      </c>
    </row>
    <row r="39" spans="4:10" ht="12.75">
      <c r="D39" s="27"/>
      <c r="E39" s="27"/>
      <c r="F39" s="27"/>
      <c r="G39" s="27"/>
      <c r="H39" s="27"/>
      <c r="I39" s="27"/>
      <c r="J39" s="27"/>
    </row>
    <row r="40" spans="1:10" ht="12.75">
      <c r="A40" t="s">
        <v>167</v>
      </c>
      <c r="D40" s="35" t="s">
        <v>168</v>
      </c>
      <c r="E40" s="27"/>
      <c r="F40" s="35" t="s">
        <v>168</v>
      </c>
      <c r="G40" s="27"/>
      <c r="H40" s="35" t="s">
        <v>168</v>
      </c>
      <c r="I40" s="27"/>
      <c r="J40" s="35" t="s">
        <v>168</v>
      </c>
    </row>
    <row r="41" spans="4:10" ht="12.75">
      <c r="D41" s="27"/>
      <c r="E41" s="27"/>
      <c r="F41" s="27"/>
      <c r="G41" s="27"/>
      <c r="H41" s="27"/>
      <c r="I41" s="27"/>
      <c r="J41" s="27"/>
    </row>
    <row r="42" spans="4:10" ht="12.75">
      <c r="D42" s="27"/>
      <c r="E42" s="27"/>
      <c r="F42" s="27"/>
      <c r="G42" s="27"/>
      <c r="H42" s="27"/>
      <c r="I42" s="27"/>
      <c r="J42" s="27"/>
    </row>
    <row r="43" spans="1:10" ht="12.75">
      <c r="A43" s="33" t="s">
        <v>169</v>
      </c>
      <c r="D43" s="27"/>
      <c r="E43" s="27"/>
      <c r="F43" s="27"/>
      <c r="G43" s="27"/>
      <c r="H43" s="27"/>
      <c r="I43" s="27"/>
      <c r="J43" s="27"/>
    </row>
    <row r="44" spans="1:10" ht="12.75">
      <c r="A44" s="1" t="s">
        <v>170</v>
      </c>
      <c r="D44" s="27"/>
      <c r="E44" s="27"/>
      <c r="F44" s="27"/>
      <c r="G44" s="27"/>
      <c r="H44" s="27"/>
      <c r="I44" s="27"/>
      <c r="J44" s="27"/>
    </row>
    <row r="45" spans="4:10" ht="12.75">
      <c r="D45" s="27"/>
      <c r="E45" s="27"/>
      <c r="F45" s="27"/>
      <c r="G45" s="27"/>
      <c r="H45" s="27"/>
      <c r="I45" s="27"/>
      <c r="J45" s="27"/>
    </row>
    <row r="46" spans="4:10" ht="12.75">
      <c r="D46" s="27"/>
      <c r="E46" s="27"/>
      <c r="F46" s="27"/>
      <c r="G46" s="27"/>
      <c r="H46" s="9" t="s">
        <v>171</v>
      </c>
      <c r="I46" s="27"/>
      <c r="J46" s="27"/>
    </row>
    <row r="47" spans="4:10" ht="12.75">
      <c r="D47" s="27"/>
      <c r="E47" s="27"/>
      <c r="F47" s="27"/>
      <c r="G47" s="27"/>
      <c r="H47" s="27"/>
      <c r="I47" s="27"/>
      <c r="J47" s="27"/>
    </row>
    <row r="48" spans="4:10" ht="12.75">
      <c r="D48" s="27"/>
      <c r="E48" s="27"/>
      <c r="F48" s="27"/>
      <c r="G48" s="27"/>
      <c r="H48" s="27"/>
      <c r="I48" s="27"/>
      <c r="J48" s="27"/>
    </row>
    <row r="49" spans="4:10" ht="12.75">
      <c r="D49" s="27"/>
      <c r="E49" s="27"/>
      <c r="F49" s="27"/>
      <c r="G49" s="27"/>
      <c r="H49" s="27"/>
      <c r="I49" s="27"/>
      <c r="J49" s="27"/>
    </row>
    <row r="50" spans="4:10" ht="12.75">
      <c r="D50" s="27"/>
      <c r="E50" s="27"/>
      <c r="F50" s="27"/>
      <c r="G50" s="27"/>
      <c r="H50" s="27"/>
      <c r="I50" s="27"/>
      <c r="J50" s="27"/>
    </row>
    <row r="51" spans="4:10" ht="12.75">
      <c r="D51" s="27"/>
      <c r="E51" s="27"/>
      <c r="F51" s="27"/>
      <c r="G51" s="27"/>
      <c r="H51" s="27"/>
      <c r="I51" s="27"/>
      <c r="J51" s="27"/>
    </row>
    <row r="52" spans="4:10" ht="12.75">
      <c r="D52" s="27"/>
      <c r="E52" s="27"/>
      <c r="F52" s="27"/>
      <c r="G52" s="27"/>
      <c r="H52" s="27"/>
      <c r="I52" s="27"/>
      <c r="J52" s="27"/>
    </row>
    <row r="53" spans="4:10" ht="12.75">
      <c r="D53" s="27"/>
      <c r="E53" s="27"/>
      <c r="F53" s="27"/>
      <c r="G53" s="27"/>
      <c r="H53" s="27"/>
      <c r="I53" s="27"/>
      <c r="J53" s="27"/>
    </row>
    <row r="54" spans="4:10" ht="12.75">
      <c r="D54" s="27"/>
      <c r="E54" s="27"/>
      <c r="F54" s="27"/>
      <c r="G54" s="27"/>
      <c r="H54" s="27"/>
      <c r="I54" s="27"/>
      <c r="J54" s="27"/>
    </row>
    <row r="55" spans="4:10" ht="12.75">
      <c r="D55" s="27"/>
      <c r="E55" s="27"/>
      <c r="F55" s="27"/>
      <c r="G55" s="27"/>
      <c r="H55" s="27"/>
      <c r="I55" s="27"/>
      <c r="J55" s="27"/>
    </row>
    <row r="56" spans="4:10" ht="12.75">
      <c r="D56" s="27"/>
      <c r="E56" s="27"/>
      <c r="F56" s="27"/>
      <c r="G56" s="27"/>
      <c r="H56" s="27"/>
      <c r="I56" s="27"/>
      <c r="J56" s="27"/>
    </row>
    <row r="57" spans="4:10" ht="12.75">
      <c r="D57" s="27"/>
      <c r="E57" s="27"/>
      <c r="F57" s="27"/>
      <c r="G57" s="27"/>
      <c r="H57" s="27"/>
      <c r="I57" s="27"/>
      <c r="J57" s="27"/>
    </row>
    <row r="58" spans="4:10" ht="12.75">
      <c r="D58" s="27"/>
      <c r="E58" s="27"/>
      <c r="F58" s="27"/>
      <c r="G58" s="27"/>
      <c r="H58" s="27"/>
      <c r="I58" s="27"/>
      <c r="J58" s="27"/>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codeName="Sheet7">
    <pageSetUpPr fitToPage="1"/>
  </sheetPr>
  <dimension ref="A2:L31"/>
  <sheetViews>
    <sheetView workbookViewId="0" topLeftCell="A10">
      <selection activeCell="J31" sqref="J31"/>
    </sheetView>
  </sheetViews>
  <sheetFormatPr defaultColWidth="9.140625" defaultRowHeight="12.75"/>
  <cols>
    <col min="4" max="4" width="11.7109375" style="0" customWidth="1"/>
    <col min="5" max="5" width="1.7109375" style="0" customWidth="1"/>
    <col min="6" max="6" width="11.7109375" style="0" customWidth="1"/>
    <col min="7" max="7" width="1.7109375" style="0" customWidth="1"/>
    <col min="8" max="8" width="11.7109375" style="0" customWidth="1"/>
    <col min="9" max="9" width="1.7109375" style="0" customWidth="1"/>
    <col min="10" max="10" width="11.7109375" style="0" customWidth="1"/>
    <col min="11" max="11" width="1.7109375" style="0" customWidth="1"/>
    <col min="12" max="12" width="11.7109375" style="0" customWidth="1"/>
  </cols>
  <sheetData>
    <row r="2" ht="12.75">
      <c r="A2" s="1" t="s">
        <v>0</v>
      </c>
    </row>
    <row r="3" ht="12.75">
      <c r="A3" t="s">
        <v>1</v>
      </c>
    </row>
    <row r="4" ht="12.75">
      <c r="A4" s="23" t="s">
        <v>2</v>
      </c>
    </row>
    <row r="6" ht="12.75">
      <c r="A6" s="4" t="s">
        <v>223</v>
      </c>
    </row>
    <row r="7" ht="12.75">
      <c r="A7" s="4" t="s">
        <v>224</v>
      </c>
    </row>
    <row r="10" spans="4:10" ht="12.75">
      <c r="D10" s="37"/>
      <c r="E10" s="37"/>
      <c r="F10" s="37"/>
      <c r="G10" s="37"/>
      <c r="H10" s="37"/>
      <c r="I10" s="37"/>
      <c r="J10" s="37"/>
    </row>
    <row r="11" spans="4:12" ht="12.75">
      <c r="D11" s="25"/>
      <c r="E11" s="25"/>
      <c r="F11" s="25" t="s">
        <v>225</v>
      </c>
      <c r="G11" s="25"/>
      <c r="H11" s="25" t="s">
        <v>225</v>
      </c>
      <c r="I11" s="25"/>
      <c r="J11" s="25"/>
      <c r="K11" s="24"/>
      <c r="L11" s="24"/>
    </row>
    <row r="12" spans="4:12" ht="12.75">
      <c r="D12" s="25" t="s">
        <v>226</v>
      </c>
      <c r="E12" s="25"/>
      <c r="F12" s="25" t="s">
        <v>227</v>
      </c>
      <c r="G12" s="25"/>
      <c r="H12" s="25" t="s">
        <v>227</v>
      </c>
      <c r="I12" s="25"/>
      <c r="J12" s="25" t="s">
        <v>228</v>
      </c>
      <c r="K12" s="24"/>
      <c r="L12" s="24"/>
    </row>
    <row r="13" spans="4:12" ht="12.75">
      <c r="D13" s="49" t="s">
        <v>229</v>
      </c>
      <c r="E13" s="25"/>
      <c r="F13" s="49" t="s">
        <v>230</v>
      </c>
      <c r="G13" s="25"/>
      <c r="H13" s="49" t="s">
        <v>231</v>
      </c>
      <c r="I13" s="25"/>
      <c r="J13" s="25" t="s">
        <v>232</v>
      </c>
      <c r="K13" s="24"/>
      <c r="L13" s="25" t="s">
        <v>96</v>
      </c>
    </row>
    <row r="14" spans="4:12" ht="12.75">
      <c r="D14" s="26" t="s">
        <v>26</v>
      </c>
      <c r="E14" s="24"/>
      <c r="F14" s="26" t="s">
        <v>26</v>
      </c>
      <c r="G14" s="24"/>
      <c r="H14" s="26" t="s">
        <v>26</v>
      </c>
      <c r="I14" s="24"/>
      <c r="J14" s="26" t="s">
        <v>26</v>
      </c>
      <c r="K14" s="24"/>
      <c r="L14" s="26" t="s">
        <v>26</v>
      </c>
    </row>
    <row r="16" ht="12.75">
      <c r="A16" s="1"/>
    </row>
    <row r="17" ht="12.75">
      <c r="A17" s="50" t="s">
        <v>233</v>
      </c>
    </row>
    <row r="19" spans="1:12" ht="12.75">
      <c r="A19" t="s">
        <v>234</v>
      </c>
      <c r="D19" s="27"/>
      <c r="E19" s="27"/>
      <c r="F19" s="27"/>
      <c r="G19" s="27"/>
      <c r="H19" s="27"/>
      <c r="I19" s="27"/>
      <c r="J19" s="27"/>
      <c r="K19" s="27"/>
      <c r="L19" s="27"/>
    </row>
    <row r="20" spans="1:12" ht="12.75">
      <c r="A20" t="s">
        <v>235</v>
      </c>
      <c r="D20" s="27">
        <v>37360</v>
      </c>
      <c r="E20" s="27"/>
      <c r="F20" s="27">
        <v>3311</v>
      </c>
      <c r="G20" s="27"/>
      <c r="H20" s="27">
        <v>11976</v>
      </c>
      <c r="I20" s="27"/>
      <c r="J20" s="27">
        <v>-526750</v>
      </c>
      <c r="K20" s="27"/>
      <c r="L20" s="27">
        <f>SUM(D20:J20)</f>
        <v>-474103</v>
      </c>
    </row>
    <row r="21" spans="4:12" ht="12.75">
      <c r="D21" s="27"/>
      <c r="E21" s="27"/>
      <c r="F21" s="27"/>
      <c r="G21" s="27"/>
      <c r="H21" s="27"/>
      <c r="I21" s="27"/>
      <c r="J21" s="27"/>
      <c r="K21" s="27"/>
      <c r="L21" s="27"/>
    </row>
    <row r="22" spans="1:12" ht="12.75">
      <c r="A22" t="s">
        <v>236</v>
      </c>
      <c r="D22" s="27"/>
      <c r="E22" s="27"/>
      <c r="F22" s="27"/>
      <c r="G22" s="27"/>
      <c r="H22" s="27"/>
      <c r="I22" s="27"/>
      <c r="J22" s="27"/>
      <c r="K22" s="27"/>
      <c r="L22" s="27"/>
    </row>
    <row r="23" spans="1:12" ht="12.75">
      <c r="A23" t="s">
        <v>237</v>
      </c>
      <c r="D23" s="27"/>
      <c r="E23" s="27"/>
      <c r="F23" s="27"/>
      <c r="G23" s="27"/>
      <c r="H23" s="27">
        <v>-1321</v>
      </c>
      <c r="I23" s="27"/>
      <c r="J23" s="27">
        <f>+'Income Statement '!H36</f>
        <v>-25316</v>
      </c>
      <c r="K23" s="27"/>
      <c r="L23" s="27">
        <f>SUM(D23:J23)</f>
        <v>-26637</v>
      </c>
    </row>
    <row r="24" spans="4:12" ht="12.75">
      <c r="D24" s="31"/>
      <c r="E24" s="27"/>
      <c r="F24" s="31"/>
      <c r="G24" s="27"/>
      <c r="H24" s="31"/>
      <c r="I24" s="27"/>
      <c r="J24" s="31"/>
      <c r="K24" s="27"/>
      <c r="L24" s="31"/>
    </row>
    <row r="25" spans="1:12" ht="12.75">
      <c r="A25" t="s">
        <v>238</v>
      </c>
      <c r="D25" s="27"/>
      <c r="E25" s="27"/>
      <c r="F25" s="27"/>
      <c r="G25" s="27"/>
      <c r="H25" s="27"/>
      <c r="I25" s="27"/>
      <c r="J25" s="27"/>
      <c r="K25" s="27"/>
      <c r="L25" s="27"/>
    </row>
    <row r="26" spans="1:12" ht="13.5" thickBot="1">
      <c r="A26" t="s">
        <v>239</v>
      </c>
      <c r="D26" s="51">
        <f>SUM(D16:D24)</f>
        <v>37360</v>
      </c>
      <c r="E26" s="27"/>
      <c r="F26" s="51">
        <f>SUM(F16:F24)</f>
        <v>3311</v>
      </c>
      <c r="G26" s="27"/>
      <c r="H26" s="51">
        <f>SUM(H16:H24)</f>
        <v>10655</v>
      </c>
      <c r="I26" s="27"/>
      <c r="J26" s="51">
        <f>SUM(J16:J24)</f>
        <v>-552066</v>
      </c>
      <c r="K26" s="27"/>
      <c r="L26" s="51">
        <f>SUM(D26:J26)</f>
        <v>-500740</v>
      </c>
    </row>
    <row r="27" spans="4:12" ht="13.5" thickTop="1">
      <c r="D27" s="27"/>
      <c r="E27" s="27"/>
      <c r="F27" s="27"/>
      <c r="G27" s="27"/>
      <c r="H27" s="27"/>
      <c r="I27" s="27"/>
      <c r="J27" s="27"/>
      <c r="K27" s="27"/>
      <c r="L27" s="27"/>
    </row>
    <row r="28" ht="12.75">
      <c r="J28" s="42"/>
    </row>
    <row r="30" ht="12.75">
      <c r="A30" s="33" t="s">
        <v>240</v>
      </c>
    </row>
    <row r="31" ht="12.75">
      <c r="A31" s="1" t="s">
        <v>170</v>
      </c>
    </row>
  </sheetData>
  <printOptions/>
  <pageMargins left="0.75" right="0.75" top="1" bottom="1" header="0.5" footer="0.5"/>
  <pageSetup fitToHeight="1" fitToWidth="1" horizontalDpi="300" verticalDpi="300" orientation="portrait" scale="98"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R973"/>
  <sheetViews>
    <sheetView workbookViewId="0" topLeftCell="A51">
      <selection activeCell="H82" sqref="H82"/>
    </sheetView>
  </sheetViews>
  <sheetFormatPr defaultColWidth="9.140625" defaultRowHeight="12.75"/>
  <cols>
    <col min="1" max="1" width="5.7109375" style="0" customWidth="1"/>
    <col min="4" max="4" width="10.28125" style="0" bestFit="1" customWidth="1"/>
    <col min="8" max="8" width="13.140625" style="0" bestFit="1" customWidth="1"/>
    <col min="10" max="10" width="15.28125" style="0" customWidth="1"/>
    <col min="11" max="11" width="10.28125" style="0" bestFit="1" customWidth="1"/>
    <col min="12" max="12" width="14.57421875" style="0" bestFit="1" customWidth="1"/>
    <col min="13" max="13" width="10.28125" style="0" bestFit="1" customWidth="1"/>
    <col min="14" max="14" width="13.8515625" style="0" bestFit="1" customWidth="1"/>
    <col min="16" max="16" width="10.28125" style="0" bestFit="1" customWidth="1"/>
  </cols>
  <sheetData>
    <row r="1" spans="1:17" ht="12.75">
      <c r="A1" s="1" t="s">
        <v>0</v>
      </c>
      <c r="B1" s="1"/>
      <c r="J1" s="36"/>
      <c r="K1" s="36"/>
      <c r="L1" s="36"/>
      <c r="M1" s="36"/>
      <c r="N1" s="36"/>
      <c r="O1" s="36"/>
      <c r="P1" s="36"/>
      <c r="Q1" s="36"/>
    </row>
    <row r="2" spans="1:17" ht="12.75">
      <c r="A2" t="s">
        <v>1</v>
      </c>
      <c r="B2" s="1"/>
      <c r="J2" s="36"/>
      <c r="K2" s="36"/>
      <c r="L2" s="36"/>
      <c r="M2" s="36"/>
      <c r="N2" s="36"/>
      <c r="O2" s="36"/>
      <c r="P2" s="36"/>
      <c r="Q2" s="36"/>
    </row>
    <row r="3" spans="1:17" ht="12.75">
      <c r="A3" s="23" t="s">
        <v>2</v>
      </c>
      <c r="B3" s="23"/>
      <c r="J3" s="36"/>
      <c r="K3" s="36"/>
      <c r="L3" s="36"/>
      <c r="M3" s="36"/>
      <c r="N3" s="36"/>
      <c r="O3" s="36"/>
      <c r="P3" s="36"/>
      <c r="Q3" s="36"/>
    </row>
    <row r="4" spans="8:17" ht="12.75">
      <c r="H4" s="37"/>
      <c r="J4" s="36"/>
      <c r="K4" s="36"/>
      <c r="L4" s="36"/>
      <c r="M4" s="36"/>
      <c r="N4" s="36"/>
      <c r="O4" s="36"/>
      <c r="P4" s="36"/>
      <c r="Q4" s="36"/>
    </row>
    <row r="5" spans="1:17" ht="12.75">
      <c r="A5" s="4" t="s">
        <v>172</v>
      </c>
      <c r="B5" s="4"/>
      <c r="H5" s="26" t="s">
        <v>173</v>
      </c>
      <c r="J5" s="36"/>
      <c r="K5" s="36"/>
      <c r="L5" s="36"/>
      <c r="M5" s="36"/>
      <c r="N5" s="36"/>
      <c r="O5" s="36"/>
      <c r="P5" s="36"/>
      <c r="Q5" s="36"/>
    </row>
    <row r="6" spans="1:17" ht="12.75">
      <c r="A6" s="4" t="s">
        <v>174</v>
      </c>
      <c r="B6" s="4"/>
      <c r="H6" s="25" t="s">
        <v>175</v>
      </c>
      <c r="J6" s="36"/>
      <c r="K6" s="36"/>
      <c r="L6" s="36"/>
      <c r="M6" s="30"/>
      <c r="N6" s="36"/>
      <c r="O6" s="36"/>
      <c r="P6" s="36"/>
      <c r="Q6" s="36"/>
    </row>
    <row r="7" spans="8:17" ht="12.75">
      <c r="H7" s="26" t="s">
        <v>69</v>
      </c>
      <c r="J7" s="36"/>
      <c r="K7" s="36"/>
      <c r="L7" s="38"/>
      <c r="M7" s="36"/>
      <c r="N7" s="36"/>
      <c r="O7" s="36"/>
      <c r="P7" s="36"/>
      <c r="Q7" s="36"/>
    </row>
    <row r="8" spans="8:17" ht="12.75">
      <c r="H8" s="26"/>
      <c r="J8" s="36"/>
      <c r="K8" s="36"/>
      <c r="L8" s="38"/>
      <c r="M8" s="36"/>
      <c r="N8" s="36"/>
      <c r="O8" s="36"/>
      <c r="P8" s="36"/>
      <c r="Q8" s="36"/>
    </row>
    <row r="9" spans="2:17" ht="12.75">
      <c r="B9" s="1" t="s">
        <v>176</v>
      </c>
      <c r="H9" s="26" t="s">
        <v>26</v>
      </c>
      <c r="J9" s="36"/>
      <c r="K9" s="36"/>
      <c r="L9" s="38"/>
      <c r="M9" s="36"/>
      <c r="N9" s="36"/>
      <c r="O9" s="36"/>
      <c r="P9" s="36"/>
      <c r="Q9" s="36"/>
    </row>
    <row r="10" spans="2:17" ht="12.75">
      <c r="B10" s="1"/>
      <c r="H10" s="27"/>
      <c r="J10" s="36"/>
      <c r="K10" s="36"/>
      <c r="L10" s="38"/>
      <c r="M10" s="38"/>
      <c r="N10" s="36"/>
      <c r="O10" s="36"/>
      <c r="P10" s="36"/>
      <c r="Q10" s="36"/>
    </row>
    <row r="11" spans="2:17" ht="12.75">
      <c r="B11" t="s">
        <v>177</v>
      </c>
      <c r="H11" s="27">
        <f>+'Income Statement '!H28</f>
        <v>-25310</v>
      </c>
      <c r="J11" s="36"/>
      <c r="K11" s="36"/>
      <c r="L11" s="38"/>
      <c r="M11" s="38"/>
      <c r="N11" s="38"/>
      <c r="O11" s="36"/>
      <c r="P11" s="36"/>
      <c r="Q11" s="36"/>
    </row>
    <row r="12" spans="2:17" ht="12.75">
      <c r="B12" t="s">
        <v>178</v>
      </c>
      <c r="H12" s="27"/>
      <c r="J12" s="36"/>
      <c r="K12" s="36"/>
      <c r="L12" s="30"/>
      <c r="M12" s="36"/>
      <c r="N12" s="36"/>
      <c r="O12" s="36"/>
      <c r="P12" s="36"/>
      <c r="Q12" s="36"/>
    </row>
    <row r="13" spans="2:17" ht="12.75">
      <c r="B13" t="s">
        <v>179</v>
      </c>
      <c r="H13" s="27">
        <v>2651</v>
      </c>
      <c r="J13" s="36"/>
      <c r="K13" s="36"/>
      <c r="L13" s="30"/>
      <c r="M13" s="36"/>
      <c r="N13" s="36"/>
      <c r="O13" s="36"/>
      <c r="P13" s="36"/>
      <c r="Q13" s="36"/>
    </row>
    <row r="14" spans="2:17" ht="12.75">
      <c r="B14" t="s">
        <v>180</v>
      </c>
      <c r="H14" s="9">
        <v>247</v>
      </c>
      <c r="J14" s="36"/>
      <c r="K14" s="36"/>
      <c r="L14" s="30"/>
      <c r="M14" s="36"/>
      <c r="N14" s="36"/>
      <c r="O14" s="36"/>
      <c r="P14" s="36"/>
      <c r="Q14" s="36"/>
    </row>
    <row r="15" spans="2:17" ht="12.75">
      <c r="B15" t="s">
        <v>181</v>
      </c>
      <c r="H15" s="27">
        <v>454</v>
      </c>
      <c r="J15" s="36"/>
      <c r="K15" s="36"/>
      <c r="L15" s="30"/>
      <c r="M15" s="36"/>
      <c r="N15" s="36"/>
      <c r="O15" s="36"/>
      <c r="P15" s="36"/>
      <c r="Q15" s="36"/>
    </row>
    <row r="16" spans="2:17" ht="12.75">
      <c r="B16" t="s">
        <v>182</v>
      </c>
      <c r="H16" s="39">
        <v>41471</v>
      </c>
      <c r="J16" s="36"/>
      <c r="K16" s="36"/>
      <c r="L16" s="30"/>
      <c r="M16" s="36"/>
      <c r="N16" s="36"/>
      <c r="O16" s="36"/>
      <c r="P16" s="36"/>
      <c r="Q16" s="36"/>
    </row>
    <row r="17" spans="2:17" ht="12.75">
      <c r="B17" t="s">
        <v>183</v>
      </c>
      <c r="H17" s="39">
        <v>432</v>
      </c>
      <c r="J17" s="36"/>
      <c r="K17" s="36"/>
      <c r="L17" s="30"/>
      <c r="M17" s="36"/>
      <c r="N17" s="38"/>
      <c r="O17" s="36"/>
      <c r="P17" s="36"/>
      <c r="Q17" s="36"/>
    </row>
    <row r="18" spans="2:17" ht="12.75">
      <c r="B18" t="s">
        <v>184</v>
      </c>
      <c r="H18" s="39">
        <v>3287</v>
      </c>
      <c r="J18" s="36"/>
      <c r="K18" s="36"/>
      <c r="L18" s="30"/>
      <c r="M18" s="36"/>
      <c r="N18" s="38"/>
      <c r="O18" s="36"/>
      <c r="P18" s="36"/>
      <c r="Q18" s="36"/>
    </row>
    <row r="19" spans="2:17" ht="12.75">
      <c r="B19" t="s">
        <v>185</v>
      </c>
      <c r="H19" s="39">
        <v>-18037</v>
      </c>
      <c r="J19" s="36"/>
      <c r="K19" s="30"/>
      <c r="L19" s="30"/>
      <c r="M19" s="36"/>
      <c r="N19" s="36"/>
      <c r="O19" s="36"/>
      <c r="P19" s="36"/>
      <c r="Q19" s="36"/>
    </row>
    <row r="20" spans="2:17" ht="12.75">
      <c r="B20" t="s">
        <v>186</v>
      </c>
      <c r="H20" s="40">
        <v>-1039</v>
      </c>
      <c r="J20" s="36"/>
      <c r="K20" s="38"/>
      <c r="L20" s="30"/>
      <c r="M20" s="36"/>
      <c r="N20" s="36"/>
      <c r="O20" s="36"/>
      <c r="P20" s="36"/>
      <c r="Q20" s="36"/>
    </row>
    <row r="21" spans="2:17" ht="12.75">
      <c r="B21" t="s">
        <v>187</v>
      </c>
      <c r="H21" s="40">
        <v>-3</v>
      </c>
      <c r="J21" s="36"/>
      <c r="K21" s="36"/>
      <c r="L21" s="30"/>
      <c r="M21" s="36"/>
      <c r="N21" s="36"/>
      <c r="O21" s="36"/>
      <c r="P21" s="36"/>
      <c r="Q21" s="36"/>
    </row>
    <row r="22" spans="2:17" ht="12.75">
      <c r="B22" t="s">
        <v>188</v>
      </c>
      <c r="H22" s="40">
        <v>-11904</v>
      </c>
      <c r="J22" s="36"/>
      <c r="K22" s="36"/>
      <c r="L22" s="30"/>
      <c r="M22" s="36"/>
      <c r="N22" s="36"/>
      <c r="O22" s="36"/>
      <c r="P22" s="36"/>
      <c r="Q22" s="36"/>
    </row>
    <row r="23" spans="2:17" ht="12.75">
      <c r="B23" t="s">
        <v>189</v>
      </c>
      <c r="H23" s="40">
        <v>-18</v>
      </c>
      <c r="J23" s="36"/>
      <c r="K23" s="38"/>
      <c r="L23" s="30"/>
      <c r="M23" s="36"/>
      <c r="N23" s="36"/>
      <c r="O23" s="36"/>
      <c r="P23" s="36"/>
      <c r="Q23" s="36"/>
    </row>
    <row r="24" spans="2:17" ht="12.75">
      <c r="B24" t="s">
        <v>190</v>
      </c>
      <c r="H24" s="40">
        <v>-2904</v>
      </c>
      <c r="J24" s="36"/>
      <c r="K24" s="36"/>
      <c r="L24" s="30"/>
      <c r="M24" s="36"/>
      <c r="N24" s="38"/>
      <c r="O24" s="36"/>
      <c r="P24" s="36"/>
      <c r="Q24" s="36"/>
    </row>
    <row r="25" spans="2:17" ht="12.75">
      <c r="B25" t="s">
        <v>191</v>
      </c>
      <c r="H25" s="40">
        <v>18</v>
      </c>
      <c r="J25" s="36"/>
      <c r="K25" s="36"/>
      <c r="L25" s="30"/>
      <c r="M25" s="36"/>
      <c r="N25" s="36"/>
      <c r="O25" s="36"/>
      <c r="P25" s="36"/>
      <c r="Q25" s="36"/>
    </row>
    <row r="26" spans="2:17" ht="12.75">
      <c r="B26" t="s">
        <v>192</v>
      </c>
      <c r="H26" s="40">
        <v>-2413</v>
      </c>
      <c r="J26" s="36"/>
      <c r="K26" s="36"/>
      <c r="L26" s="30"/>
      <c r="M26" s="36"/>
      <c r="N26" s="36"/>
      <c r="O26" s="36"/>
      <c r="P26" s="30"/>
      <c r="Q26" s="36"/>
    </row>
    <row r="27" spans="2:17" ht="12.75">
      <c r="B27" t="s">
        <v>193</v>
      </c>
      <c r="H27" s="40">
        <v>-1416</v>
      </c>
      <c r="J27" s="36"/>
      <c r="K27" s="36"/>
      <c r="L27" s="30"/>
      <c r="M27" s="36"/>
      <c r="N27" s="36"/>
      <c r="O27" s="36"/>
      <c r="P27" s="30"/>
      <c r="Q27" s="36"/>
    </row>
    <row r="28" spans="2:17" ht="12.75">
      <c r="B28" t="s">
        <v>194</v>
      </c>
      <c r="H28" s="40">
        <v>2547</v>
      </c>
      <c r="J28" s="36"/>
      <c r="K28" s="36"/>
      <c r="L28" s="30"/>
      <c r="M28" s="36"/>
      <c r="N28" s="36"/>
      <c r="O28" s="36"/>
      <c r="P28" s="30"/>
      <c r="Q28" s="36"/>
    </row>
    <row r="29" spans="2:17" ht="12.75">
      <c r="B29" t="s">
        <v>195</v>
      </c>
      <c r="H29" s="40">
        <v>452</v>
      </c>
      <c r="J29" s="36"/>
      <c r="K29" s="36"/>
      <c r="L29" s="30"/>
      <c r="M29" s="36"/>
      <c r="N29" s="36"/>
      <c r="O29" s="36"/>
      <c r="P29" s="30"/>
      <c r="Q29" s="36"/>
    </row>
    <row r="30" spans="2:17" ht="12.75">
      <c r="B30" t="s">
        <v>196</v>
      </c>
      <c r="H30" s="40">
        <f>74+329-1904</f>
        <v>-1501</v>
      </c>
      <c r="J30" s="36"/>
      <c r="K30" s="36"/>
      <c r="L30" s="30"/>
      <c r="M30" s="36"/>
      <c r="N30" s="36"/>
      <c r="O30" s="36"/>
      <c r="P30" s="30"/>
      <c r="Q30" s="36"/>
    </row>
    <row r="31" spans="2:17" ht="12.75">
      <c r="B31" t="s">
        <v>197</v>
      </c>
      <c r="H31" s="41">
        <v>-111</v>
      </c>
      <c r="J31" s="36"/>
      <c r="K31" s="36"/>
      <c r="L31" s="30"/>
      <c r="M31" s="36"/>
      <c r="N31" s="36"/>
      <c r="O31" s="36"/>
      <c r="P31" s="30"/>
      <c r="Q31" s="36"/>
    </row>
    <row r="32" spans="2:18" ht="12.75">
      <c r="B32" t="s">
        <v>198</v>
      </c>
      <c r="H32" s="39">
        <f>SUM(H11:H31)</f>
        <v>-13097</v>
      </c>
      <c r="J32" s="36"/>
      <c r="K32" s="36"/>
      <c r="L32" s="30"/>
      <c r="M32" s="36"/>
      <c r="N32" s="36"/>
      <c r="O32" s="36"/>
      <c r="P32" s="30"/>
      <c r="Q32" s="36"/>
      <c r="R32" s="42">
        <f>SUM(P29:P31)</f>
        <v>0</v>
      </c>
    </row>
    <row r="33" spans="8:18" ht="12.75">
      <c r="H33" s="39"/>
      <c r="J33" s="36"/>
      <c r="K33" s="36"/>
      <c r="L33" s="30"/>
      <c r="M33" s="36"/>
      <c r="N33" s="36"/>
      <c r="O33" s="36"/>
      <c r="P33" s="30"/>
      <c r="Q33" s="36"/>
      <c r="R33" s="42">
        <f>+R32+P32</f>
        <v>0</v>
      </c>
    </row>
    <row r="34" spans="2:17" ht="12.75">
      <c r="B34" t="s">
        <v>199</v>
      </c>
      <c r="H34" s="39"/>
      <c r="J34" s="36"/>
      <c r="K34" s="36"/>
      <c r="L34" s="30"/>
      <c r="M34" s="36"/>
      <c r="N34" s="36"/>
      <c r="O34" s="36"/>
      <c r="P34" s="30"/>
      <c r="Q34" s="36"/>
    </row>
    <row r="35" spans="2:17" ht="12.75">
      <c r="B35" t="s">
        <v>200</v>
      </c>
      <c r="H35" s="39">
        <v>27624</v>
      </c>
      <c r="J35" s="36"/>
      <c r="K35" s="36"/>
      <c r="L35" s="30"/>
      <c r="M35" s="36"/>
      <c r="N35" s="36"/>
      <c r="O35" s="36"/>
      <c r="P35" s="38"/>
      <c r="Q35" s="36"/>
    </row>
    <row r="36" spans="2:17" ht="12.75">
      <c r="B36" t="s">
        <v>201</v>
      </c>
      <c r="H36" s="39">
        <f>-2621+239</f>
        <v>-2382</v>
      </c>
      <c r="J36" s="36"/>
      <c r="K36" s="36"/>
      <c r="L36" s="30"/>
      <c r="M36" s="36"/>
      <c r="N36" s="36"/>
      <c r="O36" s="36"/>
      <c r="P36" s="36"/>
      <c r="Q36" s="36"/>
    </row>
    <row r="37" spans="2:17" ht="12.75">
      <c r="B37" t="s">
        <v>202</v>
      </c>
      <c r="H37" s="39">
        <v>-76</v>
      </c>
      <c r="J37" s="36"/>
      <c r="K37" s="36"/>
      <c r="L37" s="12"/>
      <c r="M37" s="36"/>
      <c r="N37" s="36"/>
      <c r="O37" s="36"/>
      <c r="P37" s="36"/>
      <c r="Q37" s="36"/>
    </row>
    <row r="38" spans="2:17" ht="12.75">
      <c r="B38" t="s">
        <v>203</v>
      </c>
      <c r="H38" s="43">
        <f>SUM(H32:H37)</f>
        <v>12069</v>
      </c>
      <c r="J38" s="36"/>
      <c r="K38" s="36"/>
      <c r="L38" s="30"/>
      <c r="M38" s="36"/>
      <c r="N38" s="36"/>
      <c r="O38" s="36"/>
      <c r="P38" s="36"/>
      <c r="Q38" s="36"/>
    </row>
    <row r="39" spans="8:17" ht="12.75">
      <c r="H39" s="39"/>
      <c r="J39" s="36"/>
      <c r="K39" s="36"/>
      <c r="L39" s="30"/>
      <c r="M39" s="36"/>
      <c r="N39" s="36"/>
      <c r="O39" s="36"/>
      <c r="P39" s="36"/>
      <c r="Q39" s="36"/>
    </row>
    <row r="40" spans="2:17" ht="12.75">
      <c r="B40" s="1" t="s">
        <v>204</v>
      </c>
      <c r="H40" s="39"/>
      <c r="J40" s="36"/>
      <c r="K40" s="36"/>
      <c r="L40" s="38"/>
      <c r="M40" s="36"/>
      <c r="N40" s="36"/>
      <c r="O40" s="36"/>
      <c r="P40" s="36"/>
      <c r="Q40" s="36"/>
    </row>
    <row r="41" spans="2:17" ht="12.75">
      <c r="B41" t="s">
        <v>205</v>
      </c>
      <c r="H41" s="39">
        <v>31137</v>
      </c>
      <c r="J41" s="36"/>
      <c r="K41" s="36"/>
      <c r="L41" s="44"/>
      <c r="M41" s="36"/>
      <c r="N41" s="44"/>
      <c r="O41" s="44"/>
      <c r="P41" s="36"/>
      <c r="Q41" s="36"/>
    </row>
    <row r="42" spans="2:17" ht="12.75">
      <c r="B42" t="s">
        <v>206</v>
      </c>
      <c r="H42" s="39">
        <v>319</v>
      </c>
      <c r="J42" s="36"/>
      <c r="K42" s="36"/>
      <c r="L42" s="44"/>
      <c r="M42" s="36"/>
      <c r="N42" s="44"/>
      <c r="O42" s="44"/>
      <c r="P42" s="36"/>
      <c r="Q42" s="36"/>
    </row>
    <row r="43" spans="2:17" ht="12.75">
      <c r="B43" t="s">
        <v>207</v>
      </c>
      <c r="H43" s="39">
        <v>1039</v>
      </c>
      <c r="J43" s="36"/>
      <c r="K43" s="36"/>
      <c r="L43" s="44"/>
      <c r="M43" s="36"/>
      <c r="N43" s="44"/>
      <c r="O43" s="44"/>
      <c r="P43" s="36"/>
      <c r="Q43" s="36"/>
    </row>
    <row r="44" spans="2:17" ht="12.75">
      <c r="B44" t="s">
        <v>208</v>
      </c>
      <c r="H44" s="39">
        <f>-H21</f>
        <v>3</v>
      </c>
      <c r="J44" s="36"/>
      <c r="K44" s="36"/>
      <c r="L44" s="44"/>
      <c r="M44" s="36"/>
      <c r="N44" s="44"/>
      <c r="O44" s="44"/>
      <c r="P44" s="36"/>
      <c r="Q44" s="36"/>
    </row>
    <row r="45" spans="2:17" ht="12.75">
      <c r="B45" t="s">
        <v>209</v>
      </c>
      <c r="H45" s="39">
        <v>673</v>
      </c>
      <c r="J45" s="36"/>
      <c r="K45" s="36"/>
      <c r="L45" s="44"/>
      <c r="M45" s="36"/>
      <c r="N45" s="44"/>
      <c r="O45" s="44"/>
      <c r="P45" s="36"/>
      <c r="Q45" s="36"/>
    </row>
    <row r="46" spans="2:17" ht="12.75">
      <c r="B46" t="s">
        <v>210</v>
      </c>
      <c r="H46" s="43">
        <f>SUM(H41:H45)</f>
        <v>33171</v>
      </c>
      <c r="J46" s="36"/>
      <c r="K46" s="36"/>
      <c r="L46" s="44"/>
      <c r="M46" s="36"/>
      <c r="N46" s="44"/>
      <c r="O46" s="44"/>
      <c r="P46" s="36"/>
      <c r="Q46" s="36"/>
    </row>
    <row r="47" spans="8:17" ht="12.75">
      <c r="H47" s="39"/>
      <c r="J47" s="36"/>
      <c r="K47" s="36"/>
      <c r="L47" s="44"/>
      <c r="M47" s="36"/>
      <c r="N47" s="44"/>
      <c r="O47" s="44"/>
      <c r="P47" s="36"/>
      <c r="Q47" s="36"/>
    </row>
    <row r="48" spans="2:17" ht="12.75">
      <c r="B48" s="1" t="s">
        <v>211</v>
      </c>
      <c r="H48" s="40"/>
      <c r="J48" s="36"/>
      <c r="K48" s="36"/>
      <c r="L48" s="44"/>
      <c r="M48" s="36"/>
      <c r="N48" s="44"/>
      <c r="O48" s="44"/>
      <c r="P48" s="36"/>
      <c r="Q48" s="36"/>
    </row>
    <row r="49" spans="2:17" ht="12.75">
      <c r="B49" t="s">
        <v>212</v>
      </c>
      <c r="H49" s="39">
        <f>-56-95-539</f>
        <v>-690</v>
      </c>
      <c r="J49" s="36"/>
      <c r="K49" s="36"/>
      <c r="L49" s="44"/>
      <c r="M49" s="36"/>
      <c r="N49" s="44"/>
      <c r="O49" s="44"/>
      <c r="P49" s="36"/>
      <c r="Q49" s="36"/>
    </row>
    <row r="50" spans="2:17" ht="12.75">
      <c r="B50" t="s">
        <v>213</v>
      </c>
      <c r="H50" s="39">
        <v>-4764</v>
      </c>
      <c r="J50" s="36"/>
      <c r="K50" s="36"/>
      <c r="L50" s="44"/>
      <c r="M50" s="36"/>
      <c r="N50" s="44"/>
      <c r="O50" s="44"/>
      <c r="P50" s="36"/>
      <c r="Q50" s="36"/>
    </row>
    <row r="51" spans="8:17" ht="12.75">
      <c r="H51" s="39"/>
      <c r="J51" s="36"/>
      <c r="K51" s="36"/>
      <c r="L51" s="44"/>
      <c r="M51" s="36"/>
      <c r="N51" s="44"/>
      <c r="O51" s="44"/>
      <c r="P51" s="36"/>
      <c r="Q51" s="36"/>
    </row>
    <row r="52" spans="2:17" ht="12.75">
      <c r="B52" t="s">
        <v>214</v>
      </c>
      <c r="H52" s="43">
        <f>SUM(H48:H51)</f>
        <v>-5454</v>
      </c>
      <c r="J52" s="36"/>
      <c r="K52" s="36"/>
      <c r="L52" s="36"/>
      <c r="M52" s="36"/>
      <c r="N52" s="44"/>
      <c r="O52" s="44"/>
      <c r="P52" s="36"/>
      <c r="Q52" s="36"/>
    </row>
    <row r="53" spans="8:17" ht="12.75">
      <c r="H53" s="39"/>
      <c r="J53" s="36"/>
      <c r="K53" s="36"/>
      <c r="L53" s="36"/>
      <c r="M53" s="36"/>
      <c r="N53" s="44"/>
      <c r="O53" s="44"/>
      <c r="P53" s="36"/>
      <c r="Q53" s="36"/>
    </row>
    <row r="54" spans="8:17" ht="12.75">
      <c r="H54" s="39"/>
      <c r="J54" s="36"/>
      <c r="K54" s="36"/>
      <c r="L54" s="36"/>
      <c r="M54" s="36"/>
      <c r="N54" s="44"/>
      <c r="O54" s="44"/>
      <c r="P54" s="36"/>
      <c r="Q54" s="36"/>
    </row>
    <row r="55" spans="1:17" ht="12.75">
      <c r="A55" t="s">
        <v>215</v>
      </c>
      <c r="H55" s="39">
        <f>+H38+H46+H52</f>
        <v>39786</v>
      </c>
      <c r="J55" s="36"/>
      <c r="K55" s="36"/>
      <c r="L55" s="36"/>
      <c r="M55" s="36"/>
      <c r="N55" s="44"/>
      <c r="O55" s="44"/>
      <c r="P55" s="36"/>
      <c r="Q55" s="36"/>
    </row>
    <row r="56" spans="1:17" ht="12.75">
      <c r="A56" t="s">
        <v>216</v>
      </c>
      <c r="H56" s="39">
        <v>-86129</v>
      </c>
      <c r="J56" s="36"/>
      <c r="K56" s="36"/>
      <c r="L56" s="36"/>
      <c r="M56" s="36"/>
      <c r="N56" s="44"/>
      <c r="O56" s="44"/>
      <c r="P56" s="36"/>
      <c r="Q56" s="36"/>
    </row>
    <row r="57" spans="1:17" ht="13.5" thickBot="1">
      <c r="A57" t="s">
        <v>217</v>
      </c>
      <c r="H57" s="45">
        <f>SUM(H55:H56)</f>
        <v>-46343</v>
      </c>
      <c r="J57" s="44"/>
      <c r="K57" s="36"/>
      <c r="L57" s="30"/>
      <c r="M57" s="30"/>
      <c r="N57" s="44"/>
      <c r="O57" s="44"/>
      <c r="P57" s="36"/>
      <c r="Q57" s="36"/>
    </row>
    <row r="58" spans="8:17" ht="13.5" thickTop="1">
      <c r="H58" s="39"/>
      <c r="J58" s="46"/>
      <c r="K58" s="36"/>
      <c r="L58" s="30"/>
      <c r="M58" s="30"/>
      <c r="N58" s="44"/>
      <c r="O58" s="44"/>
      <c r="P58" s="36"/>
      <c r="Q58" s="36"/>
    </row>
    <row r="59" spans="1:17" ht="12.75">
      <c r="A59" t="s">
        <v>218</v>
      </c>
      <c r="H59" s="39"/>
      <c r="I59" s="42"/>
      <c r="J59" s="36"/>
      <c r="K59" s="36"/>
      <c r="L59" s="30"/>
      <c r="M59" s="30"/>
      <c r="N59" s="44"/>
      <c r="O59" s="44"/>
      <c r="P59" s="36"/>
      <c r="Q59" s="36"/>
    </row>
    <row r="60" spans="1:17" ht="12.75">
      <c r="A60" t="s">
        <v>219</v>
      </c>
      <c r="H60" s="39"/>
      <c r="I60" s="42"/>
      <c r="J60" s="36"/>
      <c r="K60" s="36"/>
      <c r="L60" s="36"/>
      <c r="M60" s="38"/>
      <c r="N60" s="44"/>
      <c r="O60" s="44"/>
      <c r="P60" s="36"/>
      <c r="Q60" s="36"/>
    </row>
    <row r="61" spans="8:17" ht="12.75">
      <c r="H61" s="39"/>
      <c r="J61" s="36"/>
      <c r="K61" s="36"/>
      <c r="L61" s="36"/>
      <c r="M61" s="36"/>
      <c r="N61" s="44"/>
      <c r="O61" s="44"/>
      <c r="P61" s="36"/>
      <c r="Q61" s="36"/>
    </row>
    <row r="62" spans="1:17" ht="12.75">
      <c r="A62" s="33" t="s">
        <v>220</v>
      </c>
      <c r="H62" s="27"/>
      <c r="J62" s="36"/>
      <c r="K62" s="36"/>
      <c r="L62" s="36"/>
      <c r="M62" s="36"/>
      <c r="N62" s="44"/>
      <c r="O62" s="44"/>
      <c r="P62" s="36"/>
      <c r="Q62" s="36"/>
    </row>
    <row r="63" spans="1:17" ht="12.75">
      <c r="A63" s="1" t="s">
        <v>221</v>
      </c>
      <c r="H63" s="27"/>
      <c r="J63" s="36"/>
      <c r="K63" s="36"/>
      <c r="L63" s="36"/>
      <c r="M63" s="36"/>
      <c r="N63" s="44"/>
      <c r="O63" s="44"/>
      <c r="P63" s="36"/>
      <c r="Q63" s="36"/>
    </row>
    <row r="64" spans="8:17" ht="12.75">
      <c r="H64" s="27"/>
      <c r="J64" s="36"/>
      <c r="K64" s="36"/>
      <c r="L64" s="36"/>
      <c r="M64" s="36"/>
      <c r="N64" s="44"/>
      <c r="O64" s="44"/>
      <c r="P64" s="36"/>
      <c r="Q64" s="36"/>
    </row>
    <row r="65" spans="1:17" ht="12.75">
      <c r="A65" s="36"/>
      <c r="B65" s="36"/>
      <c r="C65" s="36"/>
      <c r="D65" s="36"/>
      <c r="E65" s="36"/>
      <c r="F65" s="36"/>
      <c r="H65" s="27"/>
      <c r="J65" s="36"/>
      <c r="K65" s="36"/>
      <c r="L65" s="36"/>
      <c r="M65" s="36"/>
      <c r="N65" s="44"/>
      <c r="O65" s="44"/>
      <c r="P65" s="36"/>
      <c r="Q65" s="36"/>
    </row>
    <row r="66" spans="1:17" ht="12.75">
      <c r="A66" s="36"/>
      <c r="B66" s="36"/>
      <c r="C66" s="36"/>
      <c r="D66" s="36"/>
      <c r="E66" s="36"/>
      <c r="F66" s="36"/>
      <c r="J66" s="36"/>
      <c r="K66" s="36"/>
      <c r="L66" s="36"/>
      <c r="M66" s="36"/>
      <c r="N66" s="44"/>
      <c r="O66" s="44"/>
      <c r="P66" s="36"/>
      <c r="Q66" s="36"/>
    </row>
    <row r="67" spans="1:17" ht="12.75" hidden="1">
      <c r="A67" s="36"/>
      <c r="B67" s="36"/>
      <c r="C67" s="36"/>
      <c r="D67" s="36"/>
      <c r="E67" s="36"/>
      <c r="F67" s="36"/>
      <c r="J67" s="36"/>
      <c r="K67" s="36"/>
      <c r="L67" s="36"/>
      <c r="M67" s="36"/>
      <c r="N67" s="44"/>
      <c r="O67" s="44"/>
      <c r="P67" s="36"/>
      <c r="Q67" s="36"/>
    </row>
    <row r="68" spans="1:17" ht="12.75" hidden="1">
      <c r="A68" s="24"/>
      <c r="B68" s="36"/>
      <c r="C68" s="36"/>
      <c r="D68" s="36"/>
      <c r="E68" s="36"/>
      <c r="F68" s="36"/>
      <c r="H68" s="37" t="s">
        <v>222</v>
      </c>
      <c r="J68" s="47"/>
      <c r="K68" s="36"/>
      <c r="L68" s="36"/>
      <c r="M68" s="36"/>
      <c r="N68" s="44"/>
      <c r="O68" s="44"/>
      <c r="P68" s="36"/>
      <c r="Q68" s="36"/>
    </row>
    <row r="69" spans="1:17" ht="12.75" hidden="1">
      <c r="A69" s="24"/>
      <c r="B69" s="36"/>
      <c r="C69" s="36"/>
      <c r="D69" s="36"/>
      <c r="E69" s="36"/>
      <c r="F69" s="36"/>
      <c r="H69" s="37" t="s">
        <v>26</v>
      </c>
      <c r="J69" s="47"/>
      <c r="K69" s="36"/>
      <c r="L69" s="36"/>
      <c r="M69" s="36"/>
      <c r="N69" s="44"/>
      <c r="O69" s="44"/>
      <c r="P69" s="36"/>
      <c r="Q69" s="36"/>
    </row>
    <row r="70" spans="1:17" ht="12.75" hidden="1">
      <c r="A70" s="36"/>
      <c r="B70" s="36"/>
      <c r="C70" s="36"/>
      <c r="D70" s="36"/>
      <c r="E70" s="36"/>
      <c r="F70" s="36"/>
      <c r="J70" s="36"/>
      <c r="K70" s="36"/>
      <c r="L70" s="36"/>
      <c r="M70" s="36"/>
      <c r="N70" s="44"/>
      <c r="O70" s="44"/>
      <c r="P70" s="36"/>
      <c r="Q70" s="36"/>
    </row>
    <row r="71" spans="1:17" ht="12.75" hidden="1">
      <c r="A71" s="36"/>
      <c r="B71" s="36"/>
      <c r="C71" s="36"/>
      <c r="D71" s="36"/>
      <c r="E71" s="36"/>
      <c r="F71" s="36"/>
      <c r="H71" s="27">
        <v>5504</v>
      </c>
      <c r="I71" s="27"/>
      <c r="J71" s="30"/>
      <c r="K71" s="30"/>
      <c r="L71" s="36"/>
      <c r="M71" s="36"/>
      <c r="N71" s="44"/>
      <c r="O71" s="44"/>
      <c r="P71" s="36"/>
      <c r="Q71" s="36"/>
    </row>
    <row r="72" spans="1:17" ht="12.75" hidden="1">
      <c r="A72" s="36"/>
      <c r="B72" s="36"/>
      <c r="C72" s="36"/>
      <c r="D72" s="36"/>
      <c r="E72" s="36"/>
      <c r="F72" s="36"/>
      <c r="H72" s="27">
        <v>73216</v>
      </c>
      <c r="I72" s="27"/>
      <c r="J72" s="30"/>
      <c r="K72" s="30"/>
      <c r="L72" s="36"/>
      <c r="M72" s="36"/>
      <c r="N72" s="44"/>
      <c r="O72" s="44"/>
      <c r="P72" s="36"/>
      <c r="Q72" s="36"/>
    </row>
    <row r="73" spans="1:17" ht="12.75" hidden="1">
      <c r="A73" s="36"/>
      <c r="B73" s="36"/>
      <c r="C73" s="36"/>
      <c r="D73" s="36"/>
      <c r="E73" s="36"/>
      <c r="F73" s="36"/>
      <c r="H73" s="31">
        <v>-149027</v>
      </c>
      <c r="I73" s="27"/>
      <c r="J73" s="30"/>
      <c r="K73" s="30"/>
      <c r="L73" s="36"/>
      <c r="M73" s="36"/>
      <c r="N73" s="44"/>
      <c r="O73" s="44"/>
      <c r="P73" s="36"/>
      <c r="Q73" s="36"/>
    </row>
    <row r="74" spans="1:17" ht="12.75" hidden="1">
      <c r="A74" s="36"/>
      <c r="B74" s="36"/>
      <c r="C74" s="36"/>
      <c r="D74" s="36"/>
      <c r="E74" s="36"/>
      <c r="F74" s="36"/>
      <c r="H74" s="27">
        <f>SUM(H71:H73)</f>
        <v>-70307</v>
      </c>
      <c r="I74" s="27"/>
      <c r="J74" s="30"/>
      <c r="K74" s="30"/>
      <c r="L74" s="36"/>
      <c r="M74" s="36"/>
      <c r="N74" s="44"/>
      <c r="O74" s="44"/>
      <c r="P74" s="36"/>
      <c r="Q74" s="36"/>
    </row>
    <row r="75" spans="1:17" ht="12.75" hidden="1">
      <c r="A75" s="36"/>
      <c r="B75" s="36"/>
      <c r="C75" s="36"/>
      <c r="D75" s="36"/>
      <c r="E75" s="36"/>
      <c r="F75" s="36"/>
      <c r="H75" s="30">
        <v>-672</v>
      </c>
      <c r="I75" s="27"/>
      <c r="J75" s="30"/>
      <c r="K75" s="30"/>
      <c r="L75" s="36"/>
      <c r="M75" s="36"/>
      <c r="N75" s="44"/>
      <c r="O75" s="44"/>
      <c r="P75" s="36"/>
      <c r="Q75" s="36"/>
    </row>
    <row r="76" spans="1:17" ht="13.5" hidden="1" thickBot="1">
      <c r="A76" s="36"/>
      <c r="B76" s="36"/>
      <c r="C76" s="36"/>
      <c r="D76" s="36"/>
      <c r="E76" s="36"/>
      <c r="F76" s="36"/>
      <c r="H76" s="29">
        <f>SUM(H74:H75)</f>
        <v>-70979</v>
      </c>
      <c r="I76" s="27"/>
      <c r="J76" s="30"/>
      <c r="K76" s="30"/>
      <c r="L76" s="36"/>
      <c r="M76" s="36"/>
      <c r="N76" s="44"/>
      <c r="O76" s="44"/>
      <c r="P76" s="36"/>
      <c r="Q76" s="36"/>
    </row>
    <row r="77" spans="1:17" ht="12.75">
      <c r="A77" s="36"/>
      <c r="B77" s="36"/>
      <c r="C77" s="36"/>
      <c r="D77" s="30"/>
      <c r="E77" s="36"/>
      <c r="F77" s="36"/>
      <c r="H77" s="27"/>
      <c r="I77" s="27"/>
      <c r="J77" s="30"/>
      <c r="K77" s="30"/>
      <c r="L77" s="36"/>
      <c r="M77" s="36"/>
      <c r="N77" s="44"/>
      <c r="O77" s="44"/>
      <c r="P77" s="36"/>
      <c r="Q77" s="36"/>
    </row>
    <row r="78" spans="1:17" ht="12.75">
      <c r="A78" s="36"/>
      <c r="B78" s="36"/>
      <c r="C78" s="36"/>
      <c r="D78" s="30"/>
      <c r="E78" s="36"/>
      <c r="F78" s="36"/>
      <c r="H78" s="27"/>
      <c r="J78" s="36"/>
      <c r="K78" s="36"/>
      <c r="L78" s="36"/>
      <c r="M78" s="36"/>
      <c r="N78" s="44"/>
      <c r="O78" s="44"/>
      <c r="P78" s="36"/>
      <c r="Q78" s="36"/>
    </row>
    <row r="79" spans="1:17" ht="12.75">
      <c r="A79" s="36"/>
      <c r="B79" s="36"/>
      <c r="C79" s="36"/>
      <c r="D79" s="30"/>
      <c r="E79" s="36"/>
      <c r="F79" s="36"/>
      <c r="H79" s="27"/>
      <c r="J79" s="36"/>
      <c r="K79" s="36"/>
      <c r="L79" s="36"/>
      <c r="M79" s="36"/>
      <c r="N79" s="44"/>
      <c r="O79" s="44"/>
      <c r="P79" s="36"/>
      <c r="Q79" s="36"/>
    </row>
    <row r="80" spans="1:17" ht="12.75">
      <c r="A80" s="36"/>
      <c r="B80" s="36"/>
      <c r="C80" s="36"/>
      <c r="D80" s="30"/>
      <c r="E80" s="36"/>
      <c r="F80" s="36"/>
      <c r="H80" s="27"/>
      <c r="J80" s="36"/>
      <c r="K80" s="36"/>
      <c r="L80" s="36"/>
      <c r="M80" s="36"/>
      <c r="N80" s="44"/>
      <c r="O80" s="44"/>
      <c r="P80" s="36"/>
      <c r="Q80" s="36"/>
    </row>
    <row r="81" spans="1:17" ht="12.75">
      <c r="A81" s="36"/>
      <c r="B81" s="36"/>
      <c r="C81" s="36"/>
      <c r="D81" s="30"/>
      <c r="E81" s="36"/>
      <c r="F81" s="36"/>
      <c r="H81" s="27"/>
      <c r="J81" s="36"/>
      <c r="K81" s="36"/>
      <c r="L81" s="36"/>
      <c r="M81" s="36"/>
      <c r="N81" s="44"/>
      <c r="O81" s="44"/>
      <c r="P81" s="36"/>
      <c r="Q81" s="36"/>
    </row>
    <row r="82" spans="1:17" ht="12.75">
      <c r="A82" s="36"/>
      <c r="B82" s="36"/>
      <c r="C82" s="36"/>
      <c r="D82" s="30"/>
      <c r="E82" s="36"/>
      <c r="F82" s="36"/>
      <c r="H82" s="27"/>
      <c r="J82" s="36"/>
      <c r="K82" s="36"/>
      <c r="L82" s="36"/>
      <c r="M82" s="36"/>
      <c r="N82" s="44"/>
      <c r="O82" s="44"/>
      <c r="P82" s="36"/>
      <c r="Q82" s="36"/>
    </row>
    <row r="83" spans="1:17" ht="12.75">
      <c r="A83" s="36"/>
      <c r="B83" s="36"/>
      <c r="C83" s="36"/>
      <c r="D83" s="30"/>
      <c r="E83" s="36"/>
      <c r="F83" s="36"/>
      <c r="H83" s="27"/>
      <c r="J83" s="36"/>
      <c r="K83" s="36"/>
      <c r="L83" s="36"/>
      <c r="M83" s="36"/>
      <c r="N83" s="44"/>
      <c r="O83" s="44"/>
      <c r="P83" s="36"/>
      <c r="Q83" s="36"/>
    </row>
    <row r="84" spans="1:17" ht="12.75">
      <c r="A84" s="36"/>
      <c r="B84" s="36"/>
      <c r="C84" s="36"/>
      <c r="D84" s="36"/>
      <c r="E84" s="36"/>
      <c r="F84" s="36"/>
      <c r="H84" s="27"/>
      <c r="J84" s="36"/>
      <c r="K84" s="36"/>
      <c r="L84" s="36"/>
      <c r="M84" s="36"/>
      <c r="N84" s="44"/>
      <c r="O84" s="44"/>
      <c r="P84" s="36"/>
      <c r="Q84" s="36"/>
    </row>
    <row r="85" spans="1:17" ht="12.75">
      <c r="A85" s="36"/>
      <c r="B85" s="36"/>
      <c r="C85" s="36"/>
      <c r="D85" s="36"/>
      <c r="E85" s="36"/>
      <c r="F85" s="36"/>
      <c r="H85" s="27"/>
      <c r="J85" s="36"/>
      <c r="K85" s="36"/>
      <c r="L85" s="36"/>
      <c r="M85" s="36"/>
      <c r="N85" s="44"/>
      <c r="O85" s="44"/>
      <c r="P85" s="36"/>
      <c r="Q85" s="36"/>
    </row>
    <row r="86" spans="1:17" ht="12.75">
      <c r="A86" s="36"/>
      <c r="B86" s="36"/>
      <c r="C86" s="36"/>
      <c r="D86" s="36"/>
      <c r="E86" s="36"/>
      <c r="F86" s="36"/>
      <c r="H86" s="27"/>
      <c r="J86" s="36"/>
      <c r="K86" s="36"/>
      <c r="L86" s="36"/>
      <c r="M86" s="36"/>
      <c r="N86" s="44"/>
      <c r="O86" s="44"/>
      <c r="P86" s="36"/>
      <c r="Q86" s="36"/>
    </row>
    <row r="87" spans="1:17" ht="12.75">
      <c r="A87" s="36"/>
      <c r="B87" s="36"/>
      <c r="C87" s="36"/>
      <c r="D87" s="36"/>
      <c r="E87" s="36"/>
      <c r="F87" s="36"/>
      <c r="H87" s="27"/>
      <c r="J87" s="36"/>
      <c r="K87" s="36"/>
      <c r="L87" s="36"/>
      <c r="M87" s="36"/>
      <c r="N87" s="44"/>
      <c r="O87" s="44"/>
      <c r="P87" s="36"/>
      <c r="Q87" s="36"/>
    </row>
    <row r="88" spans="1:17" ht="12.75">
      <c r="A88" s="36"/>
      <c r="B88" s="36"/>
      <c r="C88" s="36"/>
      <c r="D88" s="36"/>
      <c r="E88" s="36"/>
      <c r="F88" s="36"/>
      <c r="H88" s="27"/>
      <c r="J88" s="36"/>
      <c r="K88" s="36"/>
      <c r="L88" s="36"/>
      <c r="M88" s="36"/>
      <c r="N88" s="44"/>
      <c r="O88" s="44"/>
      <c r="P88" s="36"/>
      <c r="Q88" s="36"/>
    </row>
    <row r="89" spans="1:17" ht="12.75">
      <c r="A89" s="36"/>
      <c r="B89" s="36"/>
      <c r="C89" s="36"/>
      <c r="D89" s="36"/>
      <c r="E89" s="36"/>
      <c r="F89" s="36"/>
      <c r="H89" s="27"/>
      <c r="J89" s="36"/>
      <c r="K89" s="36"/>
      <c r="L89" s="36"/>
      <c r="M89" s="36"/>
      <c r="N89" s="44"/>
      <c r="O89" s="44"/>
      <c r="P89" s="36"/>
      <c r="Q89" s="36"/>
    </row>
    <row r="90" spans="1:17" ht="12.75">
      <c r="A90" s="36"/>
      <c r="B90" s="36"/>
      <c r="C90" s="36"/>
      <c r="D90" s="36"/>
      <c r="E90" s="36"/>
      <c r="F90" s="36"/>
      <c r="H90" s="27"/>
      <c r="J90" s="36"/>
      <c r="K90" s="36"/>
      <c r="L90" s="36"/>
      <c r="M90" s="36"/>
      <c r="N90" s="44"/>
      <c r="O90" s="44"/>
      <c r="P90" s="36"/>
      <c r="Q90" s="36"/>
    </row>
    <row r="91" spans="1:17" ht="12.75">
      <c r="A91" s="36"/>
      <c r="B91" s="36"/>
      <c r="C91" s="36"/>
      <c r="D91" s="36"/>
      <c r="E91" s="36"/>
      <c r="F91" s="36"/>
      <c r="H91" s="27"/>
      <c r="J91" s="36"/>
      <c r="K91" s="36"/>
      <c r="L91" s="36"/>
      <c r="M91" s="36"/>
      <c r="N91" s="44"/>
      <c r="O91" s="44"/>
      <c r="P91" s="36"/>
      <c r="Q91" s="36"/>
    </row>
    <row r="92" spans="1:17" ht="12.75">
      <c r="A92" s="36"/>
      <c r="B92" s="36"/>
      <c r="C92" s="36"/>
      <c r="D92" s="36"/>
      <c r="E92" s="36"/>
      <c r="F92" s="36"/>
      <c r="H92" s="27"/>
      <c r="J92" s="36"/>
      <c r="K92" s="36"/>
      <c r="L92" s="36"/>
      <c r="M92" s="36"/>
      <c r="N92" s="44"/>
      <c r="O92" s="44"/>
      <c r="P92" s="36"/>
      <c r="Q92" s="36"/>
    </row>
    <row r="93" spans="1:17" ht="12.75">
      <c r="A93" s="36"/>
      <c r="B93" s="36"/>
      <c r="C93" s="36"/>
      <c r="D93" s="36"/>
      <c r="E93" s="36"/>
      <c r="F93" s="36"/>
      <c r="H93" s="27"/>
      <c r="J93" s="36"/>
      <c r="K93" s="36"/>
      <c r="L93" s="36"/>
      <c r="M93" s="36"/>
      <c r="N93" s="44"/>
      <c r="O93" s="44"/>
      <c r="P93" s="36"/>
      <c r="Q93" s="36"/>
    </row>
    <row r="94" spans="1:17" ht="12.75">
      <c r="A94" s="36"/>
      <c r="B94" s="36"/>
      <c r="C94" s="36"/>
      <c r="D94" s="36"/>
      <c r="E94" s="36"/>
      <c r="F94" s="36"/>
      <c r="H94" s="27"/>
      <c r="J94" s="36"/>
      <c r="K94" s="36"/>
      <c r="L94" s="36"/>
      <c r="M94" s="36"/>
      <c r="N94" s="44"/>
      <c r="O94" s="44"/>
      <c r="P94" s="36"/>
      <c r="Q94" s="36"/>
    </row>
    <row r="95" spans="1:17" ht="12.75">
      <c r="A95" s="36"/>
      <c r="B95" s="36"/>
      <c r="C95" s="36"/>
      <c r="D95" s="36"/>
      <c r="E95" s="36"/>
      <c r="F95" s="36"/>
      <c r="H95" s="27"/>
      <c r="J95" s="36"/>
      <c r="K95" s="36"/>
      <c r="L95" s="36"/>
      <c r="M95" s="36"/>
      <c r="N95" s="44"/>
      <c r="O95" s="44"/>
      <c r="P95" s="36"/>
      <c r="Q95" s="36"/>
    </row>
    <row r="96" spans="1:17" ht="12.75">
      <c r="A96" s="36"/>
      <c r="B96" s="36"/>
      <c r="C96" s="36"/>
      <c r="D96" s="36"/>
      <c r="E96" s="36"/>
      <c r="F96" s="36"/>
      <c r="H96" s="27"/>
      <c r="J96" s="36"/>
      <c r="K96" s="36"/>
      <c r="L96" s="36"/>
      <c r="M96" s="36"/>
      <c r="N96" s="44"/>
      <c r="O96" s="44"/>
      <c r="P96" s="36"/>
      <c r="Q96" s="36"/>
    </row>
    <row r="97" spans="1:17" ht="12.75">
      <c r="A97" s="36"/>
      <c r="B97" s="36"/>
      <c r="C97" s="36"/>
      <c r="D97" s="36"/>
      <c r="E97" s="36"/>
      <c r="F97" s="36"/>
      <c r="H97" s="27"/>
      <c r="J97" s="36"/>
      <c r="K97" s="36"/>
      <c r="L97" s="36"/>
      <c r="M97" s="36"/>
      <c r="N97" s="44"/>
      <c r="O97" s="44"/>
      <c r="P97" s="36"/>
      <c r="Q97" s="36"/>
    </row>
    <row r="98" spans="1:17" ht="12.75">
      <c r="A98" s="36"/>
      <c r="B98" s="36"/>
      <c r="C98" s="36"/>
      <c r="D98" s="36"/>
      <c r="E98" s="36"/>
      <c r="F98" s="36"/>
      <c r="H98" s="27"/>
      <c r="J98" s="36"/>
      <c r="K98" s="36"/>
      <c r="L98" s="36"/>
      <c r="M98" s="36"/>
      <c r="N98" s="44"/>
      <c r="O98" s="44"/>
      <c r="P98" s="36"/>
      <c r="Q98" s="36"/>
    </row>
    <row r="99" spans="1:17" ht="12.75">
      <c r="A99" s="36"/>
      <c r="B99" s="36"/>
      <c r="C99" s="36"/>
      <c r="D99" s="36"/>
      <c r="E99" s="36"/>
      <c r="F99" s="36"/>
      <c r="H99" s="27"/>
      <c r="J99" s="36"/>
      <c r="K99" s="36"/>
      <c r="L99" s="36"/>
      <c r="M99" s="36"/>
      <c r="N99" s="44"/>
      <c r="O99" s="44"/>
      <c r="P99" s="36"/>
      <c r="Q99" s="36"/>
    </row>
    <row r="100" spans="1:17" ht="12.75">
      <c r="A100" s="36"/>
      <c r="B100" s="36"/>
      <c r="C100" s="36"/>
      <c r="D100" s="36"/>
      <c r="E100" s="36"/>
      <c r="F100" s="36"/>
      <c r="H100" s="27"/>
      <c r="J100" s="36"/>
      <c r="K100" s="36"/>
      <c r="L100" s="36"/>
      <c r="M100" s="36"/>
      <c r="N100" s="44"/>
      <c r="O100" s="44"/>
      <c r="P100" s="36"/>
      <c r="Q100" s="36"/>
    </row>
    <row r="101" spans="1:17" ht="12.75">
      <c r="A101" s="36"/>
      <c r="B101" s="36"/>
      <c r="C101" s="36"/>
      <c r="D101" s="36"/>
      <c r="E101" s="36"/>
      <c r="F101" s="36"/>
      <c r="H101" s="27"/>
      <c r="J101" s="36"/>
      <c r="K101" s="36"/>
      <c r="L101" s="36"/>
      <c r="M101" s="36"/>
      <c r="N101" s="44"/>
      <c r="O101" s="44"/>
      <c r="P101" s="36"/>
      <c r="Q101" s="36"/>
    </row>
    <row r="102" spans="1:17" ht="12.75">
      <c r="A102" s="36"/>
      <c r="B102" s="36"/>
      <c r="C102" s="36"/>
      <c r="D102" s="36"/>
      <c r="E102" s="36"/>
      <c r="F102" s="36"/>
      <c r="H102" s="27"/>
      <c r="J102" s="36"/>
      <c r="K102" s="36"/>
      <c r="L102" s="36"/>
      <c r="M102" s="36"/>
      <c r="N102" s="44"/>
      <c r="O102" s="44"/>
      <c r="P102" s="36"/>
      <c r="Q102" s="36"/>
    </row>
    <row r="103" spans="1:17" ht="12.75">
      <c r="A103" s="36"/>
      <c r="B103" s="36"/>
      <c r="C103" s="36"/>
      <c r="D103" s="36"/>
      <c r="E103" s="36"/>
      <c r="F103" s="36"/>
      <c r="H103" s="27"/>
      <c r="J103" s="36"/>
      <c r="K103" s="36"/>
      <c r="L103" s="36"/>
      <c r="M103" s="36"/>
      <c r="N103" s="44"/>
      <c r="O103" s="44"/>
      <c r="P103" s="36"/>
      <c r="Q103" s="36"/>
    </row>
    <row r="104" spans="1:17" ht="12.75">
      <c r="A104" s="36"/>
      <c r="B104" s="36"/>
      <c r="C104" s="36"/>
      <c r="D104" s="36"/>
      <c r="E104" s="36"/>
      <c r="F104" s="36"/>
      <c r="H104" s="27"/>
      <c r="J104" s="36"/>
      <c r="K104" s="36"/>
      <c r="L104" s="36"/>
      <c r="M104" s="36"/>
      <c r="N104" s="44"/>
      <c r="O104" s="44"/>
      <c r="P104" s="36"/>
      <c r="Q104" s="36"/>
    </row>
    <row r="105" spans="1:17" ht="12.75">
      <c r="A105" s="36"/>
      <c r="B105" s="36"/>
      <c r="C105" s="36"/>
      <c r="D105" s="36"/>
      <c r="E105" s="36"/>
      <c r="F105" s="36"/>
      <c r="H105" s="27"/>
      <c r="J105" s="36"/>
      <c r="K105" s="36"/>
      <c r="L105" s="36"/>
      <c r="M105" s="36"/>
      <c r="N105" s="44"/>
      <c r="O105" s="44"/>
      <c r="P105" s="36"/>
      <c r="Q105" s="36"/>
    </row>
    <row r="106" spans="1:17" ht="12.75">
      <c r="A106" s="36"/>
      <c r="B106" s="36"/>
      <c r="C106" s="36"/>
      <c r="D106" s="36"/>
      <c r="E106" s="36"/>
      <c r="F106" s="36"/>
      <c r="H106" s="27"/>
      <c r="J106" s="36"/>
      <c r="K106" s="36"/>
      <c r="L106" s="36"/>
      <c r="M106" s="36"/>
      <c r="N106" s="44"/>
      <c r="O106" s="44"/>
      <c r="P106" s="36"/>
      <c r="Q106" s="36"/>
    </row>
    <row r="107" spans="1:17" ht="12.75">
      <c r="A107" s="36"/>
      <c r="B107" s="36"/>
      <c r="C107" s="36"/>
      <c r="D107" s="36"/>
      <c r="E107" s="36"/>
      <c r="F107" s="36"/>
      <c r="H107" s="27"/>
      <c r="J107" s="36"/>
      <c r="K107" s="36"/>
      <c r="L107" s="36"/>
      <c r="M107" s="36"/>
      <c r="N107" s="44"/>
      <c r="O107" s="44"/>
      <c r="P107" s="36"/>
      <c r="Q107" s="36"/>
    </row>
    <row r="108" spans="1:17" ht="12.75">
      <c r="A108" s="36"/>
      <c r="B108" s="36"/>
      <c r="C108" s="36"/>
      <c r="D108" s="36"/>
      <c r="E108" s="36"/>
      <c r="F108" s="36"/>
      <c r="H108" s="27"/>
      <c r="J108" s="36"/>
      <c r="K108" s="36"/>
      <c r="L108" s="36"/>
      <c r="M108" s="36"/>
      <c r="N108" s="44"/>
      <c r="O108" s="44"/>
      <c r="P108" s="36"/>
      <c r="Q108" s="36"/>
    </row>
    <row r="109" spans="1:17" ht="12.75">
      <c r="A109" s="36"/>
      <c r="B109" s="36"/>
      <c r="C109" s="36"/>
      <c r="D109" s="36"/>
      <c r="E109" s="36"/>
      <c r="F109" s="36"/>
      <c r="H109" s="27"/>
      <c r="J109" s="36"/>
      <c r="K109" s="36"/>
      <c r="L109" s="36"/>
      <c r="M109" s="36"/>
      <c r="N109" s="36"/>
      <c r="O109" s="36"/>
      <c r="P109" s="36"/>
      <c r="Q109" s="36"/>
    </row>
    <row r="110" spans="1:17" ht="12.75">
      <c r="A110" s="36"/>
      <c r="B110" s="36"/>
      <c r="C110" s="36"/>
      <c r="D110" s="36"/>
      <c r="E110" s="36"/>
      <c r="F110" s="36"/>
      <c r="H110" s="27"/>
      <c r="J110" s="36"/>
      <c r="K110" s="36"/>
      <c r="L110" s="36"/>
      <c r="M110" s="36"/>
      <c r="N110" s="36"/>
      <c r="O110" s="36"/>
      <c r="P110" s="36"/>
      <c r="Q110" s="36"/>
    </row>
    <row r="111" spans="1:17" ht="12.75">
      <c r="A111" s="36"/>
      <c r="B111" s="36"/>
      <c r="C111" s="36"/>
      <c r="D111" s="36"/>
      <c r="E111" s="36"/>
      <c r="F111" s="36"/>
      <c r="H111" s="27"/>
      <c r="J111" s="36"/>
      <c r="K111" s="36"/>
      <c r="L111" s="36"/>
      <c r="M111" s="36"/>
      <c r="N111" s="36"/>
      <c r="O111" s="36"/>
      <c r="P111" s="36"/>
      <c r="Q111" s="36"/>
    </row>
    <row r="112" spans="1:17" ht="12.75">
      <c r="A112" s="36"/>
      <c r="B112" s="36"/>
      <c r="C112" s="36"/>
      <c r="D112" s="36"/>
      <c r="E112" s="36"/>
      <c r="F112" s="36"/>
      <c r="H112" s="27"/>
      <c r="J112" s="36"/>
      <c r="K112" s="36"/>
      <c r="L112" s="36"/>
      <c r="M112" s="36"/>
      <c r="N112" s="36"/>
      <c r="O112" s="36"/>
      <c r="P112" s="36"/>
      <c r="Q112" s="36"/>
    </row>
    <row r="113" spans="1:17" ht="12.75">
      <c r="A113" s="36"/>
      <c r="B113" s="36"/>
      <c r="C113" s="36"/>
      <c r="D113" s="36"/>
      <c r="E113" s="36"/>
      <c r="F113" s="36"/>
      <c r="H113" s="27"/>
      <c r="J113" s="36"/>
      <c r="K113" s="36"/>
      <c r="L113" s="36"/>
      <c r="M113" s="36"/>
      <c r="N113" s="36"/>
      <c r="O113" s="36"/>
      <c r="P113" s="36"/>
      <c r="Q113" s="36"/>
    </row>
    <row r="114" spans="1:17" ht="12.75">
      <c r="A114" s="36"/>
      <c r="B114" s="36"/>
      <c r="C114" s="36"/>
      <c r="D114" s="36"/>
      <c r="E114" s="36"/>
      <c r="F114" s="36"/>
      <c r="H114" s="27"/>
      <c r="J114" s="36"/>
      <c r="K114" s="36"/>
      <c r="L114" s="36"/>
      <c r="M114" s="36"/>
      <c r="N114" s="36"/>
      <c r="O114" s="36"/>
      <c r="P114" s="36"/>
      <c r="Q114" s="36"/>
    </row>
    <row r="115" spans="1:17" ht="12.75">
      <c r="A115" s="36"/>
      <c r="B115" s="36"/>
      <c r="C115" s="36"/>
      <c r="D115" s="36"/>
      <c r="E115" s="36"/>
      <c r="F115" s="36"/>
      <c r="H115" s="27"/>
      <c r="J115" s="36"/>
      <c r="K115" s="36"/>
      <c r="L115" s="36"/>
      <c r="M115" s="36"/>
      <c r="N115" s="36"/>
      <c r="O115" s="36"/>
      <c r="P115" s="36"/>
      <c r="Q115" s="36"/>
    </row>
    <row r="116" spans="1:17" ht="12.75">
      <c r="A116" s="36"/>
      <c r="B116" s="36"/>
      <c r="C116" s="36"/>
      <c r="D116" s="36"/>
      <c r="E116" s="36"/>
      <c r="F116" s="36"/>
      <c r="H116" s="27"/>
      <c r="J116" s="36"/>
      <c r="K116" s="36"/>
      <c r="L116" s="36"/>
      <c r="M116" s="36"/>
      <c r="N116" s="36"/>
      <c r="O116" s="36"/>
      <c r="P116" s="36"/>
      <c r="Q116" s="36"/>
    </row>
    <row r="117" spans="1:17" ht="12.75">
      <c r="A117" s="36"/>
      <c r="B117" s="36"/>
      <c r="C117" s="36"/>
      <c r="D117" s="36"/>
      <c r="E117" s="36"/>
      <c r="F117" s="36"/>
      <c r="H117" s="27"/>
      <c r="J117" s="36"/>
      <c r="K117" s="36"/>
      <c r="L117" s="36"/>
      <c r="M117" s="36"/>
      <c r="N117" s="36"/>
      <c r="O117" s="36"/>
      <c r="P117" s="36"/>
      <c r="Q117" s="36"/>
    </row>
    <row r="118" spans="1:17" ht="12.75">
      <c r="A118" s="36"/>
      <c r="B118" s="36"/>
      <c r="C118" s="36"/>
      <c r="D118" s="36"/>
      <c r="E118" s="36"/>
      <c r="F118" s="36"/>
      <c r="H118" s="27"/>
      <c r="J118" s="36"/>
      <c r="K118" s="36"/>
      <c r="L118" s="36"/>
      <c r="M118" s="36"/>
      <c r="N118" s="36"/>
      <c r="O118" s="36"/>
      <c r="P118" s="36"/>
      <c r="Q118" s="36"/>
    </row>
    <row r="119" spans="1:17" ht="12.75">
      <c r="A119" s="36"/>
      <c r="B119" s="36"/>
      <c r="C119" s="36"/>
      <c r="D119" s="36"/>
      <c r="E119" s="36"/>
      <c r="F119" s="36"/>
      <c r="H119" s="27"/>
      <c r="J119" s="36"/>
      <c r="K119" s="36"/>
      <c r="L119" s="36"/>
      <c r="M119" s="36"/>
      <c r="N119" s="36"/>
      <c r="O119" s="36"/>
      <c r="P119" s="36"/>
      <c r="Q119" s="36"/>
    </row>
    <row r="120" spans="1:17" ht="12.75">
      <c r="A120" s="36"/>
      <c r="B120" s="36"/>
      <c r="C120" s="36"/>
      <c r="D120" s="36"/>
      <c r="E120" s="36"/>
      <c r="F120" s="36"/>
      <c r="H120" s="27"/>
      <c r="J120" s="36"/>
      <c r="K120" s="36"/>
      <c r="L120" s="36"/>
      <c r="M120" s="36"/>
      <c r="N120" s="36"/>
      <c r="O120" s="36"/>
      <c r="P120" s="36"/>
      <c r="Q120" s="36"/>
    </row>
    <row r="121" spans="1:17" ht="12.75">
      <c r="A121" s="36"/>
      <c r="B121" s="36"/>
      <c r="C121" s="36"/>
      <c r="D121" s="36"/>
      <c r="E121" s="36"/>
      <c r="F121" s="36"/>
      <c r="H121" s="27"/>
      <c r="J121" s="36"/>
      <c r="K121" s="36"/>
      <c r="L121" s="36"/>
      <c r="M121" s="36"/>
      <c r="N121" s="36"/>
      <c r="O121" s="36"/>
      <c r="P121" s="36"/>
      <c r="Q121" s="36"/>
    </row>
    <row r="122" spans="1:17" ht="12.75">
      <c r="A122" s="36"/>
      <c r="B122" s="36"/>
      <c r="C122" s="36"/>
      <c r="D122" s="36"/>
      <c r="E122" s="36"/>
      <c r="F122" s="36"/>
      <c r="H122" s="27"/>
      <c r="J122" s="36"/>
      <c r="K122" s="36"/>
      <c r="L122" s="36"/>
      <c r="M122" s="36"/>
      <c r="N122" s="36"/>
      <c r="O122" s="36"/>
      <c r="P122" s="36"/>
      <c r="Q122" s="36"/>
    </row>
    <row r="123" spans="1:17" ht="12.75">
      <c r="A123" s="36"/>
      <c r="B123" s="36"/>
      <c r="C123" s="36"/>
      <c r="D123" s="36"/>
      <c r="E123" s="36"/>
      <c r="F123" s="36"/>
      <c r="H123" s="27"/>
      <c r="J123" s="36"/>
      <c r="K123" s="36"/>
      <c r="L123" s="36"/>
      <c r="M123" s="36"/>
      <c r="N123" s="36"/>
      <c r="O123" s="36"/>
      <c r="P123" s="36"/>
      <c r="Q123" s="36"/>
    </row>
    <row r="124" spans="1:17" ht="12.75">
      <c r="A124" s="36"/>
      <c r="B124" s="36"/>
      <c r="C124" s="36"/>
      <c r="D124" s="36"/>
      <c r="E124" s="36"/>
      <c r="F124" s="36"/>
      <c r="H124" s="27"/>
      <c r="J124" s="36"/>
      <c r="K124" s="36"/>
      <c r="L124" s="36"/>
      <c r="M124" s="36"/>
      <c r="N124" s="36"/>
      <c r="O124" s="36"/>
      <c r="P124" s="36"/>
      <c r="Q124" s="36"/>
    </row>
    <row r="125" spans="1:17" ht="12.75">
      <c r="A125" s="36"/>
      <c r="B125" s="36"/>
      <c r="C125" s="36"/>
      <c r="D125" s="36"/>
      <c r="E125" s="36"/>
      <c r="F125" s="36"/>
      <c r="H125" s="27"/>
      <c r="J125" s="36"/>
      <c r="K125" s="36"/>
      <c r="L125" s="36"/>
      <c r="M125" s="36"/>
      <c r="N125" s="36"/>
      <c r="O125" s="36"/>
      <c r="P125" s="36"/>
      <c r="Q125" s="36"/>
    </row>
    <row r="126" spans="1:17" ht="12.75">
      <c r="A126" s="36"/>
      <c r="B126" s="36"/>
      <c r="C126" s="36"/>
      <c r="D126" s="36"/>
      <c r="E126" s="36"/>
      <c r="F126" s="36"/>
      <c r="H126" s="27"/>
      <c r="J126" s="36"/>
      <c r="K126" s="36"/>
      <c r="L126" s="36"/>
      <c r="M126" s="36"/>
      <c r="N126" s="36"/>
      <c r="O126" s="36"/>
      <c r="P126" s="36"/>
      <c r="Q126" s="36"/>
    </row>
    <row r="127" spans="1:17" ht="12.75">
      <c r="A127" s="36"/>
      <c r="B127" s="36"/>
      <c r="C127" s="36"/>
      <c r="D127" s="36"/>
      <c r="E127" s="36"/>
      <c r="F127" s="36"/>
      <c r="H127" s="27"/>
      <c r="J127" s="36"/>
      <c r="K127" s="36"/>
      <c r="L127" s="36"/>
      <c r="M127" s="36"/>
      <c r="N127" s="36"/>
      <c r="O127" s="36"/>
      <c r="P127" s="36"/>
      <c r="Q127" s="36"/>
    </row>
    <row r="128" spans="1:17" ht="12.75">
      <c r="A128" s="36"/>
      <c r="B128" s="36"/>
      <c r="C128" s="36"/>
      <c r="D128" s="36"/>
      <c r="E128" s="36"/>
      <c r="F128" s="36"/>
      <c r="H128" s="27"/>
      <c r="J128" s="36"/>
      <c r="K128" s="36"/>
      <c r="L128" s="36"/>
      <c r="M128" s="36"/>
      <c r="N128" s="36"/>
      <c r="O128" s="36"/>
      <c r="P128" s="36"/>
      <c r="Q128" s="36"/>
    </row>
    <row r="129" spans="1:17" ht="12.75">
      <c r="A129" s="36"/>
      <c r="B129" s="36"/>
      <c r="C129" s="36"/>
      <c r="D129" s="36"/>
      <c r="E129" s="36"/>
      <c r="F129" s="36"/>
      <c r="H129" s="27"/>
      <c r="J129" s="36"/>
      <c r="K129" s="36"/>
      <c r="L129" s="36"/>
      <c r="M129" s="36"/>
      <c r="N129" s="36"/>
      <c r="O129" s="36"/>
      <c r="P129" s="36"/>
      <c r="Q129" s="36"/>
    </row>
    <row r="130" spans="1:17" ht="12.75">
      <c r="A130" s="36"/>
      <c r="B130" s="36"/>
      <c r="C130" s="36"/>
      <c r="D130" s="36"/>
      <c r="E130" s="36"/>
      <c r="F130" s="36"/>
      <c r="H130" s="27"/>
      <c r="J130" s="36"/>
      <c r="K130" s="36"/>
      <c r="L130" s="36"/>
      <c r="M130" s="36"/>
      <c r="N130" s="36"/>
      <c r="O130" s="36"/>
      <c r="P130" s="36"/>
      <c r="Q130" s="36"/>
    </row>
    <row r="131" spans="1:17" ht="12.75">
      <c r="A131" s="36"/>
      <c r="B131" s="36"/>
      <c r="C131" s="36"/>
      <c r="D131" s="36"/>
      <c r="E131" s="36"/>
      <c r="F131" s="36"/>
      <c r="H131" s="27"/>
      <c r="J131" s="36"/>
      <c r="K131" s="36"/>
      <c r="L131" s="36"/>
      <c r="M131" s="36"/>
      <c r="N131" s="36"/>
      <c r="O131" s="36"/>
      <c r="P131" s="36"/>
      <c r="Q131" s="36"/>
    </row>
    <row r="132" spans="1:17" ht="12.75">
      <c r="A132" s="36"/>
      <c r="B132" s="36"/>
      <c r="C132" s="36"/>
      <c r="D132" s="36"/>
      <c r="E132" s="36"/>
      <c r="F132" s="36"/>
      <c r="H132" s="27"/>
      <c r="J132" s="36"/>
      <c r="K132" s="36"/>
      <c r="L132" s="36"/>
      <c r="M132" s="36"/>
      <c r="N132" s="36"/>
      <c r="O132" s="36"/>
      <c r="P132" s="36"/>
      <c r="Q132" s="36"/>
    </row>
    <row r="133" spans="1:17" ht="12.75">
      <c r="A133" s="36"/>
      <c r="B133" s="36"/>
      <c r="C133" s="36"/>
      <c r="D133" s="36"/>
      <c r="E133" s="36"/>
      <c r="F133" s="36"/>
      <c r="H133" s="27"/>
      <c r="J133" s="36"/>
      <c r="K133" s="36"/>
      <c r="L133" s="36"/>
      <c r="M133" s="36"/>
      <c r="N133" s="36"/>
      <c r="O133" s="36"/>
      <c r="P133" s="36"/>
      <c r="Q133" s="36"/>
    </row>
    <row r="134" spans="1:17" ht="12.75">
      <c r="A134" s="36"/>
      <c r="B134" s="36"/>
      <c r="C134" s="36"/>
      <c r="D134" s="36"/>
      <c r="E134" s="36"/>
      <c r="F134" s="36"/>
      <c r="H134" s="27"/>
      <c r="J134" s="36"/>
      <c r="K134" s="36"/>
      <c r="L134" s="36"/>
      <c r="M134" s="36"/>
      <c r="N134" s="36"/>
      <c r="O134" s="36"/>
      <c r="P134" s="36"/>
      <c r="Q134" s="36"/>
    </row>
    <row r="135" spans="1:17" ht="12.75">
      <c r="A135" s="36"/>
      <c r="B135" s="36"/>
      <c r="C135" s="36"/>
      <c r="D135" s="36"/>
      <c r="E135" s="36"/>
      <c r="F135" s="36"/>
      <c r="H135" s="27"/>
      <c r="J135" s="36"/>
      <c r="K135" s="36"/>
      <c r="L135" s="36"/>
      <c r="M135" s="36"/>
      <c r="N135" s="36"/>
      <c r="O135" s="36"/>
      <c r="P135" s="36"/>
      <c r="Q135" s="36"/>
    </row>
    <row r="136" spans="1:17" ht="12.75">
      <c r="A136" s="36"/>
      <c r="B136" s="36"/>
      <c r="C136" s="36"/>
      <c r="D136" s="36"/>
      <c r="E136" s="36"/>
      <c r="F136" s="36"/>
      <c r="H136" s="27"/>
      <c r="J136" s="36"/>
      <c r="K136" s="36"/>
      <c r="L136" s="36"/>
      <c r="M136" s="36"/>
      <c r="N136" s="36"/>
      <c r="O136" s="36"/>
      <c r="P136" s="36"/>
      <c r="Q136" s="36"/>
    </row>
    <row r="137" spans="1:17" ht="12.75">
      <c r="A137" s="36"/>
      <c r="B137" s="36"/>
      <c r="C137" s="36"/>
      <c r="D137" s="36"/>
      <c r="E137" s="36"/>
      <c r="F137" s="36"/>
      <c r="H137" s="27"/>
      <c r="J137" s="36"/>
      <c r="K137" s="36"/>
      <c r="L137" s="36"/>
      <c r="M137" s="36"/>
      <c r="N137" s="36"/>
      <c r="O137" s="36"/>
      <c r="P137" s="36"/>
      <c r="Q137" s="36"/>
    </row>
    <row r="138" spans="1:17" ht="12.75">
      <c r="A138" s="36"/>
      <c r="B138" s="36"/>
      <c r="C138" s="36"/>
      <c r="D138" s="36"/>
      <c r="E138" s="36"/>
      <c r="F138" s="36"/>
      <c r="H138" s="27"/>
      <c r="J138" s="36"/>
      <c r="K138" s="36"/>
      <c r="L138" s="36"/>
      <c r="M138" s="36"/>
      <c r="N138" s="36"/>
      <c r="O138" s="36"/>
      <c r="P138" s="36"/>
      <c r="Q138" s="36"/>
    </row>
    <row r="139" spans="1:17" ht="12.75">
      <c r="A139" s="36"/>
      <c r="B139" s="36"/>
      <c r="C139" s="36"/>
      <c r="D139" s="36"/>
      <c r="E139" s="36"/>
      <c r="F139" s="36"/>
      <c r="H139" s="27"/>
      <c r="J139" s="36"/>
      <c r="K139" s="36"/>
      <c r="L139" s="36"/>
      <c r="M139" s="36"/>
      <c r="N139" s="36"/>
      <c r="O139" s="36"/>
      <c r="P139" s="36"/>
      <c r="Q139" s="36"/>
    </row>
    <row r="140" spans="1:17" ht="12.75">
      <c r="A140" s="36"/>
      <c r="B140" s="36"/>
      <c r="C140" s="36"/>
      <c r="D140" s="36"/>
      <c r="E140" s="36"/>
      <c r="F140" s="36"/>
      <c r="H140" s="27"/>
      <c r="J140" s="36"/>
      <c r="K140" s="36"/>
      <c r="L140" s="36"/>
      <c r="M140" s="36"/>
      <c r="N140" s="36"/>
      <c r="O140" s="36"/>
      <c r="P140" s="36"/>
      <c r="Q140" s="36"/>
    </row>
    <row r="141" spans="1:17" ht="12.75">
      <c r="A141" s="36"/>
      <c r="B141" s="36"/>
      <c r="C141" s="36"/>
      <c r="D141" s="36"/>
      <c r="E141" s="36"/>
      <c r="F141" s="36"/>
      <c r="H141" s="27"/>
      <c r="J141" s="36"/>
      <c r="K141" s="36"/>
      <c r="L141" s="36"/>
      <c r="M141" s="36"/>
      <c r="N141" s="36"/>
      <c r="O141" s="36"/>
      <c r="P141" s="36"/>
      <c r="Q141" s="36"/>
    </row>
    <row r="142" spans="1:17" ht="12.75">
      <c r="A142" s="36"/>
      <c r="B142" s="36"/>
      <c r="C142" s="36"/>
      <c r="D142" s="36"/>
      <c r="E142" s="36"/>
      <c r="F142" s="36"/>
      <c r="H142" s="27"/>
      <c r="J142" s="36"/>
      <c r="K142" s="36"/>
      <c r="L142" s="36"/>
      <c r="M142" s="36"/>
      <c r="N142" s="36"/>
      <c r="O142" s="36"/>
      <c r="P142" s="36"/>
      <c r="Q142" s="36"/>
    </row>
    <row r="143" spans="1:17" ht="12.75">
      <c r="A143" s="36"/>
      <c r="B143" s="36"/>
      <c r="C143" s="36"/>
      <c r="D143" s="36"/>
      <c r="E143" s="36"/>
      <c r="F143" s="36"/>
      <c r="H143" s="27"/>
      <c r="J143" s="36"/>
      <c r="K143" s="36"/>
      <c r="L143" s="36"/>
      <c r="M143" s="36"/>
      <c r="N143" s="36"/>
      <c r="O143" s="36"/>
      <c r="P143" s="36"/>
      <c r="Q143" s="36"/>
    </row>
    <row r="144" spans="1:17" ht="12.75">
      <c r="A144" s="36"/>
      <c r="B144" s="36"/>
      <c r="C144" s="36"/>
      <c r="D144" s="36"/>
      <c r="E144" s="36"/>
      <c r="F144" s="36"/>
      <c r="H144" s="27"/>
      <c r="J144" s="36"/>
      <c r="K144" s="36"/>
      <c r="L144" s="36"/>
      <c r="M144" s="36"/>
      <c r="N144" s="36"/>
      <c r="O144" s="36"/>
      <c r="P144" s="36"/>
      <c r="Q144" s="36"/>
    </row>
    <row r="145" spans="1:17" ht="12.75">
      <c r="A145" s="36"/>
      <c r="B145" s="36"/>
      <c r="C145" s="36"/>
      <c r="D145" s="36"/>
      <c r="E145" s="36"/>
      <c r="F145" s="36"/>
      <c r="H145" s="27"/>
      <c r="J145" s="36"/>
      <c r="K145" s="36"/>
      <c r="L145" s="36"/>
      <c r="M145" s="36"/>
      <c r="N145" s="36"/>
      <c r="O145" s="36"/>
      <c r="P145" s="36"/>
      <c r="Q145" s="36"/>
    </row>
    <row r="146" spans="1:17" ht="12.75">
      <c r="A146" s="36"/>
      <c r="B146" s="36"/>
      <c r="C146" s="36"/>
      <c r="D146" s="36"/>
      <c r="E146" s="36"/>
      <c r="F146" s="36"/>
      <c r="H146" s="27"/>
      <c r="J146" s="36"/>
      <c r="K146" s="36"/>
      <c r="L146" s="36"/>
      <c r="M146" s="36"/>
      <c r="N146" s="36"/>
      <c r="O146" s="36"/>
      <c r="P146" s="36"/>
      <c r="Q146" s="36"/>
    </row>
    <row r="147" spans="1:17" ht="12.75">
      <c r="A147" s="36"/>
      <c r="B147" s="36"/>
      <c r="C147" s="36"/>
      <c r="D147" s="36"/>
      <c r="E147" s="36"/>
      <c r="F147" s="36"/>
      <c r="H147" s="27"/>
      <c r="J147" s="36"/>
      <c r="K147" s="36"/>
      <c r="L147" s="36"/>
      <c r="M147" s="36"/>
      <c r="N147" s="36"/>
      <c r="O147" s="36"/>
      <c r="P147" s="36"/>
      <c r="Q147" s="36"/>
    </row>
    <row r="148" spans="1:17" ht="12.75">
      <c r="A148" s="36"/>
      <c r="B148" s="36"/>
      <c r="C148" s="36"/>
      <c r="D148" s="36"/>
      <c r="E148" s="36"/>
      <c r="F148" s="36"/>
      <c r="H148" s="27"/>
      <c r="J148" s="36"/>
      <c r="K148" s="36"/>
      <c r="L148" s="36"/>
      <c r="M148" s="36"/>
      <c r="N148" s="36"/>
      <c r="O148" s="36"/>
      <c r="P148" s="36"/>
      <c r="Q148" s="36"/>
    </row>
    <row r="149" spans="1:17" ht="12.75">
      <c r="A149" s="36"/>
      <c r="B149" s="36"/>
      <c r="C149" s="36"/>
      <c r="D149" s="36"/>
      <c r="E149" s="36"/>
      <c r="F149" s="36"/>
      <c r="H149" s="27"/>
      <c r="J149" s="36"/>
      <c r="K149" s="36"/>
      <c r="L149" s="36"/>
      <c r="M149" s="36"/>
      <c r="N149" s="36"/>
      <c r="O149" s="36"/>
      <c r="P149" s="36"/>
      <c r="Q149" s="36"/>
    </row>
    <row r="150" spans="1:17" ht="12.75">
      <c r="A150" s="36"/>
      <c r="B150" s="36"/>
      <c r="C150" s="36"/>
      <c r="D150" s="36"/>
      <c r="E150" s="36"/>
      <c r="F150" s="36"/>
      <c r="H150" s="27"/>
      <c r="J150" s="36"/>
      <c r="K150" s="36"/>
      <c r="L150" s="36"/>
      <c r="M150" s="36"/>
      <c r="N150" s="36"/>
      <c r="O150" s="36"/>
      <c r="P150" s="36"/>
      <c r="Q150" s="36"/>
    </row>
    <row r="151" spans="1:17" ht="12.75">
      <c r="A151" s="36"/>
      <c r="B151" s="36"/>
      <c r="C151" s="36"/>
      <c r="D151" s="36"/>
      <c r="E151" s="36"/>
      <c r="F151" s="36"/>
      <c r="H151" s="27"/>
      <c r="J151" s="36"/>
      <c r="K151" s="36"/>
      <c r="L151" s="36"/>
      <c r="M151" s="36"/>
      <c r="N151" s="36"/>
      <c r="O151" s="36"/>
      <c r="P151" s="36"/>
      <c r="Q151" s="36"/>
    </row>
    <row r="152" spans="1:17" ht="12.75">
      <c r="A152" s="36"/>
      <c r="B152" s="36"/>
      <c r="C152" s="36"/>
      <c r="D152" s="36"/>
      <c r="E152" s="36"/>
      <c r="F152" s="36"/>
      <c r="H152" s="27"/>
      <c r="J152" s="36"/>
      <c r="K152" s="36"/>
      <c r="L152" s="36"/>
      <c r="M152" s="36"/>
      <c r="N152" s="36"/>
      <c r="O152" s="36"/>
      <c r="P152" s="36"/>
      <c r="Q152" s="36"/>
    </row>
    <row r="153" spans="1:17" ht="12.75">
      <c r="A153" s="36"/>
      <c r="B153" s="36"/>
      <c r="C153" s="36"/>
      <c r="D153" s="36"/>
      <c r="E153" s="36"/>
      <c r="F153" s="36"/>
      <c r="H153" s="27"/>
      <c r="J153" s="36"/>
      <c r="K153" s="36"/>
      <c r="L153" s="36"/>
      <c r="M153" s="36"/>
      <c r="N153" s="36"/>
      <c r="O153" s="36"/>
      <c r="P153" s="36"/>
      <c r="Q153" s="36"/>
    </row>
    <row r="154" spans="1:17" ht="12.75">
      <c r="A154" s="36"/>
      <c r="B154" s="36"/>
      <c r="C154" s="36"/>
      <c r="D154" s="36"/>
      <c r="E154" s="36"/>
      <c r="F154" s="36"/>
      <c r="H154" s="27"/>
      <c r="J154" s="36"/>
      <c r="K154" s="36"/>
      <c r="L154" s="36"/>
      <c r="M154" s="36"/>
      <c r="N154" s="36"/>
      <c r="O154" s="36"/>
      <c r="P154" s="36"/>
      <c r="Q154" s="36"/>
    </row>
    <row r="155" spans="1:17" ht="12.75">
      <c r="A155" s="36"/>
      <c r="B155" s="36"/>
      <c r="C155" s="36"/>
      <c r="D155" s="36"/>
      <c r="E155" s="36"/>
      <c r="F155" s="36"/>
      <c r="H155" s="27"/>
      <c r="J155" s="36"/>
      <c r="K155" s="36"/>
      <c r="L155" s="36"/>
      <c r="M155" s="36"/>
      <c r="N155" s="36"/>
      <c r="O155" s="36"/>
      <c r="P155" s="36"/>
      <c r="Q155" s="36"/>
    </row>
    <row r="156" spans="1:17" ht="12.75">
      <c r="A156" s="36"/>
      <c r="B156" s="36"/>
      <c r="C156" s="36"/>
      <c r="D156" s="36"/>
      <c r="E156" s="36"/>
      <c r="F156" s="36"/>
      <c r="H156" s="27"/>
      <c r="J156" s="36"/>
      <c r="K156" s="36"/>
      <c r="L156" s="36"/>
      <c r="M156" s="36"/>
      <c r="N156" s="36"/>
      <c r="O156" s="36"/>
      <c r="P156" s="36"/>
      <c r="Q156" s="36"/>
    </row>
    <row r="157" spans="1:17" ht="12.75">
      <c r="A157" s="36"/>
      <c r="B157" s="36"/>
      <c r="C157" s="36"/>
      <c r="D157" s="36"/>
      <c r="E157" s="36"/>
      <c r="F157" s="36"/>
      <c r="H157" s="27"/>
      <c r="J157" s="36"/>
      <c r="K157" s="36"/>
      <c r="L157" s="36"/>
      <c r="M157" s="36"/>
      <c r="N157" s="36"/>
      <c r="O157" s="36"/>
      <c r="P157" s="36"/>
      <c r="Q157" s="36"/>
    </row>
    <row r="158" spans="1:17" ht="12.75">
      <c r="A158" s="36"/>
      <c r="B158" s="36"/>
      <c r="C158" s="36"/>
      <c r="D158" s="36"/>
      <c r="E158" s="36"/>
      <c r="F158" s="36"/>
      <c r="H158" s="27"/>
      <c r="J158" s="36"/>
      <c r="K158" s="36"/>
      <c r="L158" s="36"/>
      <c r="M158" s="36"/>
      <c r="N158" s="36"/>
      <c r="O158" s="36"/>
      <c r="P158" s="36"/>
      <c r="Q158" s="36"/>
    </row>
    <row r="159" spans="1:17" ht="12.75">
      <c r="A159" s="36"/>
      <c r="B159" s="36"/>
      <c r="C159" s="36"/>
      <c r="D159" s="36"/>
      <c r="E159" s="36"/>
      <c r="F159" s="36"/>
      <c r="H159" s="27"/>
      <c r="J159" s="36"/>
      <c r="K159" s="36"/>
      <c r="L159" s="36"/>
      <c r="M159" s="36"/>
      <c r="N159" s="36"/>
      <c r="O159" s="36"/>
      <c r="P159" s="36"/>
      <c r="Q159" s="36"/>
    </row>
    <row r="160" spans="1:17" ht="12.75">
      <c r="A160" s="36"/>
      <c r="B160" s="36"/>
      <c r="C160" s="36"/>
      <c r="D160" s="36"/>
      <c r="E160" s="36"/>
      <c r="F160" s="36"/>
      <c r="H160" s="27"/>
      <c r="J160" s="36"/>
      <c r="K160" s="36"/>
      <c r="L160" s="36"/>
      <c r="M160" s="36"/>
      <c r="N160" s="36"/>
      <c r="O160" s="36"/>
      <c r="P160" s="36"/>
      <c r="Q160" s="36"/>
    </row>
    <row r="161" spans="1:17" ht="12.75">
      <c r="A161" s="36"/>
      <c r="B161" s="36"/>
      <c r="C161" s="36"/>
      <c r="D161" s="36"/>
      <c r="E161" s="36"/>
      <c r="F161" s="36"/>
      <c r="H161" s="27"/>
      <c r="J161" s="36"/>
      <c r="K161" s="36"/>
      <c r="L161" s="36"/>
      <c r="M161" s="36"/>
      <c r="N161" s="36"/>
      <c r="O161" s="36"/>
      <c r="P161" s="36"/>
      <c r="Q161" s="36"/>
    </row>
    <row r="162" spans="1:17" ht="12.75">
      <c r="A162" s="36"/>
      <c r="B162" s="36"/>
      <c r="C162" s="36"/>
      <c r="D162" s="36"/>
      <c r="E162" s="36"/>
      <c r="F162" s="36"/>
      <c r="H162" s="27"/>
      <c r="J162" s="36"/>
      <c r="K162" s="36"/>
      <c r="L162" s="36"/>
      <c r="M162" s="36"/>
      <c r="N162" s="36"/>
      <c r="O162" s="36"/>
      <c r="P162" s="36"/>
      <c r="Q162" s="36"/>
    </row>
    <row r="163" spans="1:17" ht="12.75">
      <c r="A163" s="36"/>
      <c r="B163" s="36"/>
      <c r="C163" s="36"/>
      <c r="D163" s="36"/>
      <c r="E163" s="36"/>
      <c r="F163" s="36"/>
      <c r="H163" s="27"/>
      <c r="J163" s="36"/>
      <c r="K163" s="36"/>
      <c r="L163" s="36"/>
      <c r="M163" s="36"/>
      <c r="N163" s="36"/>
      <c r="O163" s="36"/>
      <c r="P163" s="36"/>
      <c r="Q163" s="36"/>
    </row>
    <row r="164" spans="1:17" ht="12.75">
      <c r="A164" s="36"/>
      <c r="B164" s="36"/>
      <c r="C164" s="36"/>
      <c r="D164" s="36"/>
      <c r="E164" s="36"/>
      <c r="F164" s="36"/>
      <c r="H164" s="27"/>
      <c r="J164" s="36"/>
      <c r="K164" s="36"/>
      <c r="L164" s="36"/>
      <c r="M164" s="36"/>
      <c r="N164" s="36"/>
      <c r="O164" s="36"/>
      <c r="P164" s="36"/>
      <c r="Q164" s="36"/>
    </row>
    <row r="165" spans="1:17" ht="12.75">
      <c r="A165" s="36"/>
      <c r="B165" s="36"/>
      <c r="C165" s="36"/>
      <c r="D165" s="36"/>
      <c r="E165" s="36"/>
      <c r="F165" s="36"/>
      <c r="H165" s="27"/>
      <c r="J165" s="36"/>
      <c r="K165" s="36"/>
      <c r="L165" s="36"/>
      <c r="M165" s="36"/>
      <c r="N165" s="36"/>
      <c r="O165" s="36"/>
      <c r="P165" s="36"/>
      <c r="Q165" s="36"/>
    </row>
    <row r="166" spans="1:17" ht="12.75">
      <c r="A166" s="36"/>
      <c r="B166" s="36"/>
      <c r="C166" s="36"/>
      <c r="D166" s="36"/>
      <c r="E166" s="36"/>
      <c r="F166" s="36"/>
      <c r="H166" s="27"/>
      <c r="J166" s="36"/>
      <c r="K166" s="36"/>
      <c r="L166" s="36"/>
      <c r="M166" s="36"/>
      <c r="N166" s="36"/>
      <c r="O166" s="36"/>
      <c r="P166" s="36"/>
      <c r="Q166" s="36"/>
    </row>
    <row r="167" spans="1:17" ht="12.75">
      <c r="A167" s="36"/>
      <c r="B167" s="36"/>
      <c r="C167" s="36"/>
      <c r="D167" s="36"/>
      <c r="E167" s="36"/>
      <c r="F167" s="36"/>
      <c r="H167" s="27"/>
      <c r="J167" s="36"/>
      <c r="K167" s="36"/>
      <c r="L167" s="36"/>
      <c r="M167" s="36"/>
      <c r="N167" s="36"/>
      <c r="O167" s="36"/>
      <c r="P167" s="36"/>
      <c r="Q167" s="36"/>
    </row>
    <row r="168" spans="1:17" ht="12.75">
      <c r="A168" s="36"/>
      <c r="B168" s="36"/>
      <c r="C168" s="36"/>
      <c r="D168" s="36"/>
      <c r="E168" s="36"/>
      <c r="F168" s="36"/>
      <c r="H168" s="27"/>
      <c r="J168" s="36"/>
      <c r="K168" s="36"/>
      <c r="L168" s="36"/>
      <c r="M168" s="36"/>
      <c r="N168" s="36"/>
      <c r="O168" s="36"/>
      <c r="P168" s="36"/>
      <c r="Q168" s="36"/>
    </row>
    <row r="169" spans="1:17" ht="12.75">
      <c r="A169" s="36"/>
      <c r="B169" s="36"/>
      <c r="C169" s="36"/>
      <c r="D169" s="36"/>
      <c r="E169" s="36"/>
      <c r="F169" s="36"/>
      <c r="H169" s="27"/>
      <c r="J169" s="36"/>
      <c r="K169" s="36"/>
      <c r="L169" s="36"/>
      <c r="M169" s="36"/>
      <c r="N169" s="36"/>
      <c r="O169" s="36"/>
      <c r="P169" s="36"/>
      <c r="Q169" s="36"/>
    </row>
    <row r="170" spans="1:17" ht="12.75">
      <c r="A170" s="36"/>
      <c r="B170" s="36"/>
      <c r="C170" s="36"/>
      <c r="D170" s="36"/>
      <c r="E170" s="36"/>
      <c r="F170" s="36"/>
      <c r="H170" s="27"/>
      <c r="J170" s="36"/>
      <c r="K170" s="36"/>
      <c r="L170" s="36"/>
      <c r="M170" s="36"/>
      <c r="N170" s="36"/>
      <c r="O170" s="36"/>
      <c r="P170" s="36"/>
      <c r="Q170" s="36"/>
    </row>
    <row r="171" spans="1:17" ht="12.75">
      <c r="A171" s="36"/>
      <c r="B171" s="36"/>
      <c r="C171" s="36"/>
      <c r="D171" s="36"/>
      <c r="E171" s="36"/>
      <c r="F171" s="36"/>
      <c r="H171" s="27"/>
      <c r="J171" s="36"/>
      <c r="K171" s="36"/>
      <c r="L171" s="36"/>
      <c r="M171" s="36"/>
      <c r="N171" s="36"/>
      <c r="O171" s="36"/>
      <c r="P171" s="36"/>
      <c r="Q171" s="36"/>
    </row>
    <row r="172" spans="1:17" ht="12.75">
      <c r="A172" s="36"/>
      <c r="B172" s="36"/>
      <c r="C172" s="36"/>
      <c r="D172" s="36"/>
      <c r="E172" s="36"/>
      <c r="F172" s="36"/>
      <c r="H172" s="27"/>
      <c r="J172" s="36"/>
      <c r="K172" s="36"/>
      <c r="L172" s="36"/>
      <c r="M172" s="36"/>
      <c r="N172" s="36"/>
      <c r="O172" s="36"/>
      <c r="P172" s="36"/>
      <c r="Q172" s="36"/>
    </row>
    <row r="173" spans="1:17" ht="12.75">
      <c r="A173" s="36"/>
      <c r="B173" s="36"/>
      <c r="C173" s="36"/>
      <c r="D173" s="36"/>
      <c r="E173" s="36"/>
      <c r="F173" s="36"/>
      <c r="H173" s="27"/>
      <c r="J173" s="36"/>
      <c r="K173" s="36"/>
      <c r="L173" s="36"/>
      <c r="M173" s="36"/>
      <c r="N173" s="36"/>
      <c r="O173" s="36"/>
      <c r="P173" s="36"/>
      <c r="Q173" s="36"/>
    </row>
    <row r="174" spans="1:17" ht="12.75">
      <c r="A174" s="36"/>
      <c r="B174" s="36"/>
      <c r="C174" s="36"/>
      <c r="D174" s="36"/>
      <c r="E174" s="36"/>
      <c r="F174" s="36"/>
      <c r="H174" s="27"/>
      <c r="J174" s="36"/>
      <c r="K174" s="36"/>
      <c r="L174" s="36"/>
      <c r="M174" s="36"/>
      <c r="N174" s="36"/>
      <c r="O174" s="36"/>
      <c r="P174" s="36"/>
      <c r="Q174" s="36"/>
    </row>
    <row r="175" spans="1:17" ht="12.75">
      <c r="A175" s="36"/>
      <c r="B175" s="36"/>
      <c r="C175" s="36"/>
      <c r="D175" s="36"/>
      <c r="E175" s="36"/>
      <c r="F175" s="36"/>
      <c r="H175" s="27"/>
      <c r="J175" s="36"/>
      <c r="K175" s="36"/>
      <c r="L175" s="36"/>
      <c r="M175" s="36"/>
      <c r="N175" s="36"/>
      <c r="O175" s="36"/>
      <c r="P175" s="36"/>
      <c r="Q175" s="36"/>
    </row>
    <row r="176" spans="1:17" ht="12.75">
      <c r="A176" s="36"/>
      <c r="B176" s="36"/>
      <c r="C176" s="36"/>
      <c r="D176" s="36"/>
      <c r="E176" s="36"/>
      <c r="F176" s="36"/>
      <c r="H176" s="27"/>
      <c r="J176" s="36"/>
      <c r="K176" s="36"/>
      <c r="L176" s="36"/>
      <c r="M176" s="36"/>
      <c r="N176" s="36"/>
      <c r="O176" s="36"/>
      <c r="P176" s="36"/>
      <c r="Q176" s="36"/>
    </row>
    <row r="177" spans="1:17" ht="12.75">
      <c r="A177" s="36"/>
      <c r="B177" s="36"/>
      <c r="C177" s="36"/>
      <c r="D177" s="36"/>
      <c r="E177" s="36"/>
      <c r="F177" s="36"/>
      <c r="H177" s="27"/>
      <c r="J177" s="36"/>
      <c r="K177" s="36"/>
      <c r="L177" s="36"/>
      <c r="M177" s="36"/>
      <c r="N177" s="36"/>
      <c r="O177" s="36"/>
      <c r="P177" s="36"/>
      <c r="Q177" s="36"/>
    </row>
    <row r="178" spans="1:17" ht="12.75">
      <c r="A178" s="36"/>
      <c r="B178" s="36"/>
      <c r="C178" s="36"/>
      <c r="D178" s="36"/>
      <c r="E178" s="36"/>
      <c r="F178" s="36"/>
      <c r="H178" s="27"/>
      <c r="J178" s="36"/>
      <c r="K178" s="36"/>
      <c r="L178" s="36"/>
      <c r="M178" s="36"/>
      <c r="N178" s="36"/>
      <c r="O178" s="36"/>
      <c r="P178" s="36"/>
      <c r="Q178" s="36"/>
    </row>
    <row r="179" spans="1:17" ht="12.75">
      <c r="A179" s="36"/>
      <c r="B179" s="36"/>
      <c r="C179" s="36"/>
      <c r="D179" s="36"/>
      <c r="E179" s="36"/>
      <c r="F179" s="36"/>
      <c r="H179" s="27"/>
      <c r="J179" s="36"/>
      <c r="K179" s="36"/>
      <c r="L179" s="36"/>
      <c r="M179" s="36"/>
      <c r="N179" s="36"/>
      <c r="O179" s="36"/>
      <c r="P179" s="36"/>
      <c r="Q179" s="36"/>
    </row>
    <row r="180" spans="1:17" ht="12.75">
      <c r="A180" s="36"/>
      <c r="B180" s="36"/>
      <c r="C180" s="36"/>
      <c r="D180" s="36"/>
      <c r="E180" s="36"/>
      <c r="F180" s="36"/>
      <c r="H180" s="27"/>
      <c r="J180" s="36"/>
      <c r="K180" s="36"/>
      <c r="L180" s="36"/>
      <c r="M180" s="36"/>
      <c r="N180" s="36"/>
      <c r="O180" s="36"/>
      <c r="P180" s="36"/>
      <c r="Q180" s="36"/>
    </row>
    <row r="181" spans="1:17" ht="12.75">
      <c r="A181" s="36"/>
      <c r="B181" s="36"/>
      <c r="C181" s="36"/>
      <c r="D181" s="36"/>
      <c r="E181" s="36"/>
      <c r="F181" s="36"/>
      <c r="H181" s="27"/>
      <c r="J181" s="36"/>
      <c r="K181" s="36"/>
      <c r="L181" s="36"/>
      <c r="M181" s="36"/>
      <c r="N181" s="36"/>
      <c r="O181" s="36"/>
      <c r="P181" s="36"/>
      <c r="Q181" s="36"/>
    </row>
    <row r="182" spans="1:17" ht="12.75">
      <c r="A182" s="36"/>
      <c r="B182" s="36"/>
      <c r="C182" s="36"/>
      <c r="D182" s="36"/>
      <c r="E182" s="36"/>
      <c r="F182" s="36"/>
      <c r="H182" s="27"/>
      <c r="J182" s="36"/>
      <c r="K182" s="36"/>
      <c r="L182" s="36"/>
      <c r="M182" s="36"/>
      <c r="N182" s="36"/>
      <c r="O182" s="36"/>
      <c r="P182" s="36"/>
      <c r="Q182" s="36"/>
    </row>
    <row r="183" spans="1:17" ht="12.75">
      <c r="A183" s="36"/>
      <c r="B183" s="36"/>
      <c r="C183" s="36"/>
      <c r="D183" s="36"/>
      <c r="E183" s="36"/>
      <c r="F183" s="36"/>
      <c r="H183" s="27"/>
      <c r="J183" s="36"/>
      <c r="K183" s="36"/>
      <c r="L183" s="36"/>
      <c r="M183" s="36"/>
      <c r="N183" s="36"/>
      <c r="O183" s="36"/>
      <c r="P183" s="36"/>
      <c r="Q183" s="36"/>
    </row>
    <row r="184" spans="1:17" ht="12.75">
      <c r="A184" s="36"/>
      <c r="B184" s="36"/>
      <c r="C184" s="36"/>
      <c r="D184" s="36"/>
      <c r="E184" s="36"/>
      <c r="F184" s="36"/>
      <c r="H184" s="27"/>
      <c r="J184" s="36"/>
      <c r="K184" s="36"/>
      <c r="L184" s="36"/>
      <c r="M184" s="36"/>
      <c r="N184" s="36"/>
      <c r="O184" s="36"/>
      <c r="P184" s="36"/>
      <c r="Q184" s="36"/>
    </row>
    <row r="185" spans="1:17" ht="12.75">
      <c r="A185" s="36"/>
      <c r="B185" s="36"/>
      <c r="C185" s="36"/>
      <c r="D185" s="36"/>
      <c r="E185" s="36"/>
      <c r="F185" s="36"/>
      <c r="H185" s="27"/>
      <c r="J185" s="36"/>
      <c r="K185" s="36"/>
      <c r="L185" s="36"/>
      <c r="M185" s="36"/>
      <c r="N185" s="36"/>
      <c r="O185" s="36"/>
      <c r="P185" s="36"/>
      <c r="Q185" s="36"/>
    </row>
    <row r="186" spans="1:17" ht="12.75">
      <c r="A186" s="36"/>
      <c r="B186" s="36"/>
      <c r="C186" s="36"/>
      <c r="D186" s="36"/>
      <c r="E186" s="36"/>
      <c r="F186" s="36"/>
      <c r="H186" s="27"/>
      <c r="J186" s="36"/>
      <c r="K186" s="36"/>
      <c r="L186" s="36"/>
      <c r="M186" s="36"/>
      <c r="N186" s="36"/>
      <c r="O186" s="36"/>
      <c r="P186" s="36"/>
      <c r="Q186" s="36"/>
    </row>
    <row r="187" spans="1:17" ht="12.75">
      <c r="A187" s="36"/>
      <c r="B187" s="36"/>
      <c r="C187" s="36"/>
      <c r="D187" s="36"/>
      <c r="E187" s="36"/>
      <c r="F187" s="36"/>
      <c r="H187" s="27"/>
      <c r="J187" s="36"/>
      <c r="K187" s="36"/>
      <c r="L187" s="36"/>
      <c r="M187" s="36"/>
      <c r="N187" s="36"/>
      <c r="O187" s="36"/>
      <c r="P187" s="36"/>
      <c r="Q187" s="36"/>
    </row>
    <row r="188" spans="1:17" ht="12.75">
      <c r="A188" s="36"/>
      <c r="B188" s="36"/>
      <c r="C188" s="36"/>
      <c r="D188" s="36"/>
      <c r="E188" s="36"/>
      <c r="F188" s="36"/>
      <c r="H188" s="27"/>
      <c r="J188" s="36"/>
      <c r="K188" s="36"/>
      <c r="L188" s="36"/>
      <c r="M188" s="36"/>
      <c r="N188" s="36"/>
      <c r="O188" s="36"/>
      <c r="P188" s="36"/>
      <c r="Q188" s="36"/>
    </row>
    <row r="189" spans="1:17" ht="12.75">
      <c r="A189" s="36"/>
      <c r="B189" s="36"/>
      <c r="C189" s="36"/>
      <c r="D189" s="36"/>
      <c r="E189" s="36"/>
      <c r="F189" s="36"/>
      <c r="H189" s="27"/>
      <c r="J189" s="36"/>
      <c r="K189" s="36"/>
      <c r="L189" s="36"/>
      <c r="M189" s="36"/>
      <c r="N189" s="36"/>
      <c r="O189" s="36"/>
      <c r="P189" s="36"/>
      <c r="Q189" s="36"/>
    </row>
    <row r="190" spans="1:17" ht="12.75">
      <c r="A190" s="36"/>
      <c r="B190" s="36"/>
      <c r="C190" s="36"/>
      <c r="D190" s="36"/>
      <c r="E190" s="36"/>
      <c r="F190" s="36"/>
      <c r="H190" s="27"/>
      <c r="J190" s="36"/>
      <c r="K190" s="36"/>
      <c r="L190" s="36"/>
      <c r="M190" s="36"/>
      <c r="N190" s="36"/>
      <c r="O190" s="36"/>
      <c r="P190" s="36"/>
      <c r="Q190" s="36"/>
    </row>
    <row r="191" spans="1:17" ht="12.75">
      <c r="A191" s="36"/>
      <c r="B191" s="36"/>
      <c r="C191" s="36"/>
      <c r="D191" s="36"/>
      <c r="E191" s="36"/>
      <c r="F191" s="36"/>
      <c r="H191" s="27"/>
      <c r="J191" s="36"/>
      <c r="K191" s="36"/>
      <c r="L191" s="36"/>
      <c r="M191" s="36"/>
      <c r="N191" s="36"/>
      <c r="O191" s="36"/>
      <c r="P191" s="36"/>
      <c r="Q191" s="36"/>
    </row>
    <row r="192" spans="1:17" ht="12.75">
      <c r="A192" s="36"/>
      <c r="B192" s="36"/>
      <c r="C192" s="36"/>
      <c r="D192" s="36"/>
      <c r="E192" s="36"/>
      <c r="F192" s="36"/>
      <c r="H192" s="27"/>
      <c r="J192" s="36"/>
      <c r="K192" s="36"/>
      <c r="L192" s="36"/>
      <c r="M192" s="36"/>
      <c r="N192" s="36"/>
      <c r="O192" s="36"/>
      <c r="P192" s="36"/>
      <c r="Q192" s="36"/>
    </row>
    <row r="193" spans="1:17" ht="12.75">
      <c r="A193" s="36"/>
      <c r="B193" s="36"/>
      <c r="C193" s="36"/>
      <c r="D193" s="36"/>
      <c r="E193" s="36"/>
      <c r="F193" s="36"/>
      <c r="H193" s="27"/>
      <c r="J193" s="36"/>
      <c r="K193" s="36"/>
      <c r="L193" s="36"/>
      <c r="M193" s="36"/>
      <c r="N193" s="36"/>
      <c r="O193" s="36"/>
      <c r="P193" s="36"/>
      <c r="Q193" s="36"/>
    </row>
    <row r="194" spans="1:17" ht="12.75">
      <c r="A194" s="36"/>
      <c r="B194" s="36"/>
      <c r="C194" s="36"/>
      <c r="D194" s="36"/>
      <c r="E194" s="36"/>
      <c r="F194" s="36"/>
      <c r="H194" s="27"/>
      <c r="J194" s="36"/>
      <c r="K194" s="36"/>
      <c r="L194" s="36"/>
      <c r="M194" s="36"/>
      <c r="N194" s="36"/>
      <c r="O194" s="36"/>
      <c r="P194" s="36"/>
      <c r="Q194" s="36"/>
    </row>
    <row r="195" spans="1:17" ht="12.75">
      <c r="A195" s="36"/>
      <c r="B195" s="36"/>
      <c r="C195" s="36"/>
      <c r="D195" s="36"/>
      <c r="E195" s="36"/>
      <c r="F195" s="36"/>
      <c r="H195" s="27"/>
      <c r="J195" s="36"/>
      <c r="K195" s="36"/>
      <c r="L195" s="36"/>
      <c r="M195" s="36"/>
      <c r="N195" s="36"/>
      <c r="O195" s="36"/>
      <c r="P195" s="36"/>
      <c r="Q195" s="36"/>
    </row>
    <row r="196" spans="1:17" ht="12.75">
      <c r="A196" s="36"/>
      <c r="B196" s="36"/>
      <c r="C196" s="36"/>
      <c r="D196" s="36"/>
      <c r="E196" s="36"/>
      <c r="F196" s="36"/>
      <c r="H196" s="27"/>
      <c r="J196" s="36"/>
      <c r="K196" s="36"/>
      <c r="L196" s="36"/>
      <c r="M196" s="36"/>
      <c r="N196" s="36"/>
      <c r="O196" s="36"/>
      <c r="P196" s="36"/>
      <c r="Q196" s="36"/>
    </row>
    <row r="197" spans="1:17" ht="12.75">
      <c r="A197" s="36"/>
      <c r="B197" s="36"/>
      <c r="C197" s="36"/>
      <c r="D197" s="36"/>
      <c r="E197" s="36"/>
      <c r="F197" s="36"/>
      <c r="H197" s="27"/>
      <c r="J197" s="36"/>
      <c r="K197" s="36"/>
      <c r="L197" s="36"/>
      <c r="M197" s="36"/>
      <c r="N197" s="36"/>
      <c r="O197" s="36"/>
      <c r="P197" s="36"/>
      <c r="Q197" s="36"/>
    </row>
    <row r="198" spans="1:17" ht="12.75">
      <c r="A198" s="36"/>
      <c r="B198" s="36"/>
      <c r="C198" s="36"/>
      <c r="D198" s="36"/>
      <c r="E198" s="36"/>
      <c r="F198" s="36"/>
      <c r="H198" s="27"/>
      <c r="J198" s="36"/>
      <c r="K198" s="36"/>
      <c r="L198" s="36"/>
      <c r="M198" s="36"/>
      <c r="N198" s="36"/>
      <c r="O198" s="36"/>
      <c r="P198" s="36"/>
      <c r="Q198" s="36"/>
    </row>
    <row r="199" spans="1:17" ht="12.75">
      <c r="A199" s="36"/>
      <c r="B199" s="36"/>
      <c r="C199" s="36"/>
      <c r="D199" s="36"/>
      <c r="E199" s="36"/>
      <c r="F199" s="36"/>
      <c r="H199" s="27"/>
      <c r="J199" s="36"/>
      <c r="K199" s="36"/>
      <c r="L199" s="36"/>
      <c r="M199" s="36"/>
      <c r="N199" s="36"/>
      <c r="O199" s="36"/>
      <c r="P199" s="36"/>
      <c r="Q199" s="36"/>
    </row>
    <row r="200" spans="1:17" ht="12.75">
      <c r="A200" s="36"/>
      <c r="B200" s="36"/>
      <c r="C200" s="36"/>
      <c r="D200" s="36"/>
      <c r="E200" s="36"/>
      <c r="F200" s="36"/>
      <c r="H200" s="27"/>
      <c r="J200" s="36"/>
      <c r="K200" s="36"/>
      <c r="L200" s="36"/>
      <c r="M200" s="36"/>
      <c r="N200" s="36"/>
      <c r="O200" s="36"/>
      <c r="P200" s="36"/>
      <c r="Q200" s="36"/>
    </row>
    <row r="201" spans="1:17" ht="12.75">
      <c r="A201" s="36"/>
      <c r="B201" s="36"/>
      <c r="C201" s="36"/>
      <c r="D201" s="36"/>
      <c r="E201" s="36"/>
      <c r="F201" s="36"/>
      <c r="H201" s="27"/>
      <c r="J201" s="36"/>
      <c r="K201" s="36"/>
      <c r="L201" s="36"/>
      <c r="M201" s="36"/>
      <c r="N201" s="36"/>
      <c r="O201" s="36"/>
      <c r="P201" s="36"/>
      <c r="Q201" s="36"/>
    </row>
    <row r="202" spans="1:17" ht="12.75">
      <c r="A202" s="36"/>
      <c r="B202" s="36"/>
      <c r="C202" s="36"/>
      <c r="D202" s="36"/>
      <c r="E202" s="36"/>
      <c r="F202" s="36"/>
      <c r="H202" s="27"/>
      <c r="J202" s="36"/>
      <c r="K202" s="36"/>
      <c r="L202" s="36"/>
      <c r="M202" s="36"/>
      <c r="N202" s="36"/>
      <c r="O202" s="36"/>
      <c r="P202" s="36"/>
      <c r="Q202" s="36"/>
    </row>
    <row r="203" spans="1:17" ht="12.75">
      <c r="A203" s="36"/>
      <c r="B203" s="36"/>
      <c r="C203" s="36"/>
      <c r="D203" s="36"/>
      <c r="E203" s="36"/>
      <c r="F203" s="36"/>
      <c r="H203" s="27"/>
      <c r="J203" s="36"/>
      <c r="K203" s="36"/>
      <c r="L203" s="36"/>
      <c r="M203" s="36"/>
      <c r="N203" s="36"/>
      <c r="O203" s="36"/>
      <c r="P203" s="36"/>
      <c r="Q203" s="36"/>
    </row>
    <row r="204" spans="1:17" ht="12.75">
      <c r="A204" s="36"/>
      <c r="B204" s="36"/>
      <c r="C204" s="36"/>
      <c r="D204" s="36"/>
      <c r="E204" s="36"/>
      <c r="F204" s="36"/>
      <c r="H204" s="27"/>
      <c r="J204" s="36"/>
      <c r="K204" s="36"/>
      <c r="L204" s="36"/>
      <c r="M204" s="36"/>
      <c r="N204" s="36"/>
      <c r="O204" s="36"/>
      <c r="P204" s="36"/>
      <c r="Q204" s="36"/>
    </row>
    <row r="205" spans="1:17" ht="12.75">
      <c r="A205" s="36"/>
      <c r="B205" s="36"/>
      <c r="C205" s="36"/>
      <c r="D205" s="36"/>
      <c r="E205" s="36"/>
      <c r="F205" s="36"/>
      <c r="H205" s="27"/>
      <c r="J205" s="36"/>
      <c r="K205" s="36"/>
      <c r="L205" s="36"/>
      <c r="M205" s="36"/>
      <c r="N205" s="36"/>
      <c r="O205" s="36"/>
      <c r="P205" s="36"/>
      <c r="Q205" s="36"/>
    </row>
    <row r="206" spans="1:17" ht="12.75">
      <c r="A206" s="36"/>
      <c r="B206" s="36"/>
      <c r="C206" s="36"/>
      <c r="D206" s="36"/>
      <c r="E206" s="36"/>
      <c r="F206" s="36"/>
      <c r="H206" s="27"/>
      <c r="J206" s="36"/>
      <c r="K206" s="36"/>
      <c r="L206" s="36"/>
      <c r="M206" s="36"/>
      <c r="N206" s="36"/>
      <c r="O206" s="36"/>
      <c r="P206" s="36"/>
      <c r="Q206" s="36"/>
    </row>
    <row r="207" spans="1:17" ht="12.75">
      <c r="A207" s="36"/>
      <c r="B207" s="36"/>
      <c r="C207" s="36"/>
      <c r="D207" s="36"/>
      <c r="E207" s="36"/>
      <c r="F207" s="36"/>
      <c r="H207" s="27"/>
      <c r="J207" s="36"/>
      <c r="K207" s="36"/>
      <c r="L207" s="36"/>
      <c r="M207" s="36"/>
      <c r="N207" s="36"/>
      <c r="O207" s="36"/>
      <c r="P207" s="36"/>
      <c r="Q207" s="36"/>
    </row>
    <row r="208" spans="1:17" ht="12.75">
      <c r="A208" s="36"/>
      <c r="B208" s="36"/>
      <c r="C208" s="36"/>
      <c r="D208" s="36"/>
      <c r="E208" s="36"/>
      <c r="F208" s="36"/>
      <c r="H208" s="27"/>
      <c r="J208" s="36"/>
      <c r="K208" s="36"/>
      <c r="L208" s="36"/>
      <c r="M208" s="36"/>
      <c r="N208" s="36"/>
      <c r="O208" s="36"/>
      <c r="P208" s="36"/>
      <c r="Q208" s="36"/>
    </row>
    <row r="209" spans="1:17" ht="12.75">
      <c r="A209" s="36"/>
      <c r="B209" s="36"/>
      <c r="C209" s="36"/>
      <c r="D209" s="36"/>
      <c r="E209" s="36"/>
      <c r="F209" s="36"/>
      <c r="H209" s="27"/>
      <c r="J209" s="36"/>
      <c r="K209" s="36"/>
      <c r="L209" s="36"/>
      <c r="M209" s="36"/>
      <c r="N209" s="36"/>
      <c r="O209" s="36"/>
      <c r="P209" s="36"/>
      <c r="Q209" s="36"/>
    </row>
    <row r="210" spans="1:17" ht="12.75">
      <c r="A210" s="36"/>
      <c r="B210" s="36"/>
      <c r="C210" s="36"/>
      <c r="D210" s="36"/>
      <c r="E210" s="36"/>
      <c r="F210" s="36"/>
      <c r="H210" s="27"/>
      <c r="J210" s="36"/>
      <c r="K210" s="36"/>
      <c r="L210" s="36"/>
      <c r="M210" s="36"/>
      <c r="N210" s="36"/>
      <c r="O210" s="36"/>
      <c r="P210" s="36"/>
      <c r="Q210" s="36"/>
    </row>
    <row r="211" spans="1:17" ht="12.75">
      <c r="A211" s="36"/>
      <c r="B211" s="36"/>
      <c r="C211" s="36"/>
      <c r="D211" s="36"/>
      <c r="E211" s="36"/>
      <c r="F211" s="36"/>
      <c r="H211" s="27"/>
      <c r="J211" s="36"/>
      <c r="K211" s="36"/>
      <c r="L211" s="36"/>
      <c r="M211" s="36"/>
      <c r="N211" s="36"/>
      <c r="O211" s="36"/>
      <c r="P211" s="36"/>
      <c r="Q211" s="36"/>
    </row>
    <row r="212" spans="1:17" ht="12.75">
      <c r="A212" s="36"/>
      <c r="B212" s="36"/>
      <c r="C212" s="36"/>
      <c r="D212" s="36"/>
      <c r="E212" s="36"/>
      <c r="F212" s="36"/>
      <c r="H212" s="27"/>
      <c r="J212" s="36"/>
      <c r="K212" s="36"/>
      <c r="L212" s="36"/>
      <c r="M212" s="36"/>
      <c r="N212" s="36"/>
      <c r="O212" s="36"/>
      <c r="P212" s="36"/>
      <c r="Q212" s="36"/>
    </row>
    <row r="213" spans="1:17" ht="12.75">
      <c r="A213" s="36"/>
      <c r="B213" s="36"/>
      <c r="C213" s="36"/>
      <c r="D213" s="36"/>
      <c r="E213" s="36"/>
      <c r="F213" s="36"/>
      <c r="H213" s="27"/>
      <c r="J213" s="36"/>
      <c r="K213" s="36"/>
      <c r="L213" s="36"/>
      <c r="M213" s="36"/>
      <c r="N213" s="36"/>
      <c r="O213" s="36"/>
      <c r="P213" s="36"/>
      <c r="Q213" s="36"/>
    </row>
    <row r="214" spans="1:17" ht="12.75">
      <c r="A214" s="36"/>
      <c r="B214" s="36"/>
      <c r="C214" s="36"/>
      <c r="D214" s="36"/>
      <c r="E214" s="36"/>
      <c r="F214" s="36"/>
      <c r="H214" s="27"/>
      <c r="J214" s="36"/>
      <c r="K214" s="36"/>
      <c r="L214" s="36"/>
      <c r="M214" s="36"/>
      <c r="N214" s="36"/>
      <c r="O214" s="36"/>
      <c r="P214" s="36"/>
      <c r="Q214" s="36"/>
    </row>
    <row r="215" spans="1:17" ht="12.75">
      <c r="A215" s="36"/>
      <c r="B215" s="36"/>
      <c r="C215" s="36"/>
      <c r="D215" s="36"/>
      <c r="E215" s="36"/>
      <c r="F215" s="36"/>
      <c r="H215" s="27"/>
      <c r="J215" s="36"/>
      <c r="K215" s="36"/>
      <c r="L215" s="36"/>
      <c r="M215" s="36"/>
      <c r="N215" s="36"/>
      <c r="O215" s="36"/>
      <c r="P215" s="36"/>
      <c r="Q215" s="36"/>
    </row>
    <row r="216" spans="1:17" ht="12.75">
      <c r="A216" s="36"/>
      <c r="B216" s="36"/>
      <c r="C216" s="36"/>
      <c r="D216" s="36"/>
      <c r="E216" s="36"/>
      <c r="F216" s="36"/>
      <c r="H216" s="27"/>
      <c r="J216" s="36"/>
      <c r="K216" s="36"/>
      <c r="L216" s="36"/>
      <c r="M216" s="36"/>
      <c r="N216" s="36"/>
      <c r="O216" s="36"/>
      <c r="P216" s="36"/>
      <c r="Q216" s="36"/>
    </row>
    <row r="217" spans="1:17" ht="12.75">
      <c r="A217" s="36"/>
      <c r="B217" s="36"/>
      <c r="C217" s="36"/>
      <c r="D217" s="36"/>
      <c r="E217" s="36"/>
      <c r="F217" s="36"/>
      <c r="H217" s="27"/>
      <c r="J217" s="36"/>
      <c r="K217" s="36"/>
      <c r="L217" s="36"/>
      <c r="M217" s="36"/>
      <c r="N217" s="36"/>
      <c r="O217" s="36"/>
      <c r="P217" s="36"/>
      <c r="Q217" s="36"/>
    </row>
    <row r="218" spans="1:17" ht="12.75">
      <c r="A218" s="36"/>
      <c r="B218" s="36"/>
      <c r="C218" s="36"/>
      <c r="D218" s="36"/>
      <c r="E218" s="36"/>
      <c r="F218" s="36"/>
      <c r="H218" s="27"/>
      <c r="J218" s="36"/>
      <c r="K218" s="36"/>
      <c r="L218" s="36"/>
      <c r="M218" s="36"/>
      <c r="N218" s="36"/>
      <c r="O218" s="36"/>
      <c r="P218" s="36"/>
      <c r="Q218" s="36"/>
    </row>
    <row r="219" spans="1:17" ht="12.75">
      <c r="A219" s="36"/>
      <c r="B219" s="36"/>
      <c r="C219" s="36"/>
      <c r="D219" s="36"/>
      <c r="E219" s="36"/>
      <c r="F219" s="36"/>
      <c r="H219" s="27"/>
      <c r="J219" s="36"/>
      <c r="K219" s="36"/>
      <c r="L219" s="36"/>
      <c r="M219" s="36"/>
      <c r="N219" s="36"/>
      <c r="O219" s="36"/>
      <c r="P219" s="36"/>
      <c r="Q219" s="36"/>
    </row>
    <row r="220" spans="1:17" ht="12.75">
      <c r="A220" s="36"/>
      <c r="B220" s="36"/>
      <c r="C220" s="36"/>
      <c r="D220" s="36"/>
      <c r="E220" s="36"/>
      <c r="F220" s="36"/>
      <c r="H220" s="27"/>
      <c r="J220" s="36"/>
      <c r="K220" s="36"/>
      <c r="L220" s="36"/>
      <c r="M220" s="36"/>
      <c r="N220" s="36"/>
      <c r="O220" s="36"/>
      <c r="P220" s="36"/>
      <c r="Q220" s="36"/>
    </row>
    <row r="221" spans="1:17" ht="12.75">
      <c r="A221" s="36"/>
      <c r="B221" s="36"/>
      <c r="C221" s="36"/>
      <c r="D221" s="36"/>
      <c r="E221" s="36"/>
      <c r="F221" s="36"/>
      <c r="H221" s="27"/>
      <c r="J221" s="36"/>
      <c r="K221" s="36"/>
      <c r="L221" s="36"/>
      <c r="M221" s="36"/>
      <c r="N221" s="36"/>
      <c r="O221" s="36"/>
      <c r="P221" s="36"/>
      <c r="Q221" s="36"/>
    </row>
    <row r="222" spans="1:17" ht="12.75">
      <c r="A222" s="36"/>
      <c r="B222" s="36"/>
      <c r="C222" s="36"/>
      <c r="D222" s="36"/>
      <c r="E222" s="36"/>
      <c r="F222" s="36"/>
      <c r="H222" s="27"/>
      <c r="J222" s="36"/>
      <c r="K222" s="36"/>
      <c r="L222" s="36"/>
      <c r="M222" s="36"/>
      <c r="N222" s="36"/>
      <c r="O222" s="36"/>
      <c r="P222" s="36"/>
      <c r="Q222" s="36"/>
    </row>
    <row r="223" spans="1:8" ht="12.75">
      <c r="A223" s="36"/>
      <c r="B223" s="36"/>
      <c r="C223" s="36"/>
      <c r="D223" s="36"/>
      <c r="E223" s="36"/>
      <c r="F223" s="36"/>
      <c r="H223" s="27"/>
    </row>
    <row r="224" spans="1:8" ht="12.75">
      <c r="A224" s="36"/>
      <c r="B224" s="36"/>
      <c r="C224" s="36"/>
      <c r="D224" s="36"/>
      <c r="E224" s="36"/>
      <c r="F224" s="36"/>
      <c r="H224" s="27"/>
    </row>
    <row r="225" spans="1:8" ht="12.75">
      <c r="A225" s="36"/>
      <c r="B225" s="36"/>
      <c r="C225" s="36"/>
      <c r="D225" s="36"/>
      <c r="E225" s="36"/>
      <c r="F225" s="36"/>
      <c r="H225" s="27"/>
    </row>
    <row r="226" spans="1:8" ht="12.75">
      <c r="A226" s="36"/>
      <c r="B226" s="36"/>
      <c r="C226" s="36"/>
      <c r="D226" s="36"/>
      <c r="E226" s="36"/>
      <c r="F226" s="36"/>
      <c r="H226" s="27"/>
    </row>
    <row r="227" spans="1:8" ht="12.75">
      <c r="A227" s="36"/>
      <c r="B227" s="36"/>
      <c r="C227" s="36"/>
      <c r="D227" s="36"/>
      <c r="E227" s="36"/>
      <c r="F227" s="36"/>
      <c r="H227" s="27"/>
    </row>
    <row r="228" spans="1:8" ht="12.75">
      <c r="A228" s="36"/>
      <c r="B228" s="36"/>
      <c r="C228" s="36"/>
      <c r="D228" s="36"/>
      <c r="E228" s="36"/>
      <c r="F228" s="36"/>
      <c r="H228" s="27"/>
    </row>
    <row r="229" spans="1:8" ht="12.75">
      <c r="A229" s="36"/>
      <c r="B229" s="36"/>
      <c r="C229" s="36"/>
      <c r="D229" s="36"/>
      <c r="E229" s="36"/>
      <c r="F229" s="36"/>
      <c r="H229" s="27"/>
    </row>
    <row r="230" spans="1:8" ht="12.75">
      <c r="A230" s="36"/>
      <c r="B230" s="36"/>
      <c r="C230" s="36"/>
      <c r="D230" s="36"/>
      <c r="E230" s="36"/>
      <c r="F230" s="36"/>
      <c r="H230" s="27"/>
    </row>
    <row r="231" spans="1:8" ht="12.75">
      <c r="A231" s="36"/>
      <c r="B231" s="36"/>
      <c r="C231" s="36"/>
      <c r="D231" s="36"/>
      <c r="E231" s="36"/>
      <c r="F231" s="36"/>
      <c r="H231" s="27"/>
    </row>
    <row r="232" spans="1:8" ht="12.75">
      <c r="A232" s="36"/>
      <c r="B232" s="36"/>
      <c r="C232" s="36"/>
      <c r="D232" s="36"/>
      <c r="E232" s="36"/>
      <c r="F232" s="36"/>
      <c r="H232" s="27"/>
    </row>
    <row r="233" spans="1:8" ht="12.75">
      <c r="A233" s="36"/>
      <c r="B233" s="36"/>
      <c r="C233" s="36"/>
      <c r="D233" s="36"/>
      <c r="E233" s="36"/>
      <c r="F233" s="36"/>
      <c r="H233" s="27"/>
    </row>
    <row r="234" spans="1:8" ht="12.75">
      <c r="A234" s="36"/>
      <c r="B234" s="36"/>
      <c r="C234" s="36"/>
      <c r="D234" s="36"/>
      <c r="E234" s="36"/>
      <c r="F234" s="36"/>
      <c r="H234" s="27"/>
    </row>
    <row r="235" spans="1:8" ht="12.75">
      <c r="A235" s="36"/>
      <c r="B235" s="36"/>
      <c r="C235" s="36"/>
      <c r="D235" s="36"/>
      <c r="E235" s="36"/>
      <c r="F235" s="36"/>
      <c r="H235" s="27"/>
    </row>
    <row r="236" spans="1:8" ht="12.75">
      <c r="A236" s="36"/>
      <c r="B236" s="36"/>
      <c r="C236" s="36"/>
      <c r="D236" s="36"/>
      <c r="E236" s="36"/>
      <c r="F236" s="36"/>
      <c r="H236" s="27"/>
    </row>
    <row r="237" spans="1:8" ht="12.75">
      <c r="A237" s="36"/>
      <c r="B237" s="36"/>
      <c r="C237" s="36"/>
      <c r="D237" s="36"/>
      <c r="E237" s="36"/>
      <c r="F237" s="36"/>
      <c r="H237" s="27"/>
    </row>
    <row r="238" spans="1:8" ht="12.75">
      <c r="A238" s="36"/>
      <c r="B238" s="36"/>
      <c r="C238" s="36"/>
      <c r="D238" s="36"/>
      <c r="E238" s="36"/>
      <c r="F238" s="36"/>
      <c r="H238" s="27"/>
    </row>
    <row r="239" spans="1:8" ht="12.75">
      <c r="A239" s="36"/>
      <c r="B239" s="36"/>
      <c r="C239" s="36"/>
      <c r="D239" s="36"/>
      <c r="E239" s="36"/>
      <c r="F239" s="36"/>
      <c r="H239" s="27"/>
    </row>
    <row r="240" spans="1:8" ht="12.75">
      <c r="A240" s="36"/>
      <c r="B240" s="36"/>
      <c r="C240" s="36"/>
      <c r="D240" s="36"/>
      <c r="E240" s="36"/>
      <c r="F240" s="36"/>
      <c r="H240" s="27"/>
    </row>
    <row r="241" spans="1:8" ht="12.75">
      <c r="A241" s="36"/>
      <c r="B241" s="36"/>
      <c r="C241" s="36"/>
      <c r="D241" s="36"/>
      <c r="E241" s="36"/>
      <c r="F241" s="36"/>
      <c r="H241" s="27"/>
    </row>
    <row r="242" spans="1:8" ht="12.75">
      <c r="A242" s="36"/>
      <c r="B242" s="36"/>
      <c r="C242" s="36"/>
      <c r="D242" s="36"/>
      <c r="E242" s="36"/>
      <c r="F242" s="36"/>
      <c r="H242" s="27"/>
    </row>
    <row r="243" spans="1:8" ht="12.75">
      <c r="A243" s="36"/>
      <c r="B243" s="36"/>
      <c r="C243" s="36"/>
      <c r="D243" s="36"/>
      <c r="E243" s="36"/>
      <c r="F243" s="36"/>
      <c r="H243" s="27"/>
    </row>
    <row r="244" spans="1:8" ht="12.75">
      <c r="A244" s="36"/>
      <c r="B244" s="36"/>
      <c r="C244" s="36"/>
      <c r="D244" s="36"/>
      <c r="E244" s="36"/>
      <c r="F244" s="36"/>
      <c r="H244" s="27"/>
    </row>
    <row r="245" spans="1:8" ht="12.75">
      <c r="A245" s="36"/>
      <c r="B245" s="36"/>
      <c r="C245" s="36"/>
      <c r="D245" s="36"/>
      <c r="E245" s="36"/>
      <c r="F245" s="36"/>
      <c r="H245" s="27"/>
    </row>
    <row r="246" spans="1:8" ht="12.75">
      <c r="A246" s="36"/>
      <c r="B246" s="36"/>
      <c r="C246" s="36"/>
      <c r="D246" s="36"/>
      <c r="E246" s="36"/>
      <c r="F246" s="36"/>
      <c r="H246" s="27"/>
    </row>
    <row r="247" spans="1:8" ht="12.75">
      <c r="A247" s="36"/>
      <c r="B247" s="36"/>
      <c r="C247" s="36"/>
      <c r="D247" s="36"/>
      <c r="E247" s="36"/>
      <c r="F247" s="36"/>
      <c r="H247" s="27"/>
    </row>
    <row r="248" spans="1:8" ht="12.75">
      <c r="A248" s="36"/>
      <c r="B248" s="36"/>
      <c r="C248" s="36"/>
      <c r="D248" s="36"/>
      <c r="E248" s="36"/>
      <c r="F248" s="36"/>
      <c r="H248" s="27"/>
    </row>
    <row r="249" spans="1:8" ht="12.75">
      <c r="A249" s="36"/>
      <c r="B249" s="36"/>
      <c r="C249" s="36"/>
      <c r="D249" s="36"/>
      <c r="E249" s="36"/>
      <c r="F249" s="36"/>
      <c r="H249" s="27"/>
    </row>
    <row r="250" spans="1:8" ht="12.75">
      <c r="A250" s="36"/>
      <c r="B250" s="36"/>
      <c r="C250" s="36"/>
      <c r="D250" s="36"/>
      <c r="E250" s="36"/>
      <c r="F250" s="36"/>
      <c r="H250" s="27"/>
    </row>
    <row r="251" spans="1:8" ht="12.75">
      <c r="A251" s="36"/>
      <c r="B251" s="36"/>
      <c r="C251" s="36"/>
      <c r="D251" s="36"/>
      <c r="E251" s="36"/>
      <c r="F251" s="36"/>
      <c r="H251" s="27"/>
    </row>
    <row r="252" spans="1:8" ht="12.75">
      <c r="A252" s="36"/>
      <c r="B252" s="36"/>
      <c r="C252" s="36"/>
      <c r="D252" s="36"/>
      <c r="E252" s="36"/>
      <c r="F252" s="36"/>
      <c r="H252" s="27"/>
    </row>
    <row r="253" spans="1:8" ht="12.75">
      <c r="A253" s="36"/>
      <c r="B253" s="36"/>
      <c r="C253" s="36"/>
      <c r="D253" s="36"/>
      <c r="E253" s="36"/>
      <c r="F253" s="36"/>
      <c r="H253" s="27"/>
    </row>
    <row r="254" spans="1:8" ht="12.75">
      <c r="A254" s="36"/>
      <c r="B254" s="36"/>
      <c r="C254" s="36"/>
      <c r="D254" s="36"/>
      <c r="E254" s="36"/>
      <c r="F254" s="36"/>
      <c r="H254" s="27"/>
    </row>
    <row r="255" spans="1:8" ht="12.75">
      <c r="A255" s="36"/>
      <c r="B255" s="36"/>
      <c r="C255" s="36"/>
      <c r="D255" s="36"/>
      <c r="E255" s="36"/>
      <c r="F255" s="36"/>
      <c r="H255" s="27"/>
    </row>
    <row r="256" spans="1:8" ht="12.75">
      <c r="A256" s="36"/>
      <c r="B256" s="36"/>
      <c r="C256" s="36"/>
      <c r="D256" s="36"/>
      <c r="E256" s="36"/>
      <c r="F256" s="36"/>
      <c r="H256" s="27"/>
    </row>
    <row r="257" spans="1:8" ht="12.75">
      <c r="A257" s="36"/>
      <c r="B257" s="36"/>
      <c r="C257" s="36"/>
      <c r="D257" s="36"/>
      <c r="E257" s="36"/>
      <c r="F257" s="36"/>
      <c r="H257" s="27"/>
    </row>
    <row r="258" spans="1:8" ht="12.75">
      <c r="A258" s="36"/>
      <c r="B258" s="36"/>
      <c r="C258" s="36"/>
      <c r="D258" s="36"/>
      <c r="E258" s="36"/>
      <c r="F258" s="36"/>
      <c r="H258" s="27"/>
    </row>
    <row r="259" spans="1:8" ht="12.75">
      <c r="A259" s="36"/>
      <c r="B259" s="36"/>
      <c r="C259" s="36"/>
      <c r="D259" s="36"/>
      <c r="E259" s="36"/>
      <c r="F259" s="36"/>
      <c r="H259" s="27"/>
    </row>
    <row r="260" spans="1:8" ht="12.75">
      <c r="A260" s="36"/>
      <c r="B260" s="36"/>
      <c r="C260" s="36"/>
      <c r="D260" s="36"/>
      <c r="E260" s="36"/>
      <c r="F260" s="36"/>
      <c r="H260" s="27"/>
    </row>
    <row r="261" spans="1:8" ht="12.75">
      <c r="A261" s="36"/>
      <c r="B261" s="36"/>
      <c r="C261" s="36"/>
      <c r="D261" s="36"/>
      <c r="E261" s="36"/>
      <c r="F261" s="36"/>
      <c r="H261" s="27"/>
    </row>
    <row r="262" spans="1:8" ht="12.75">
      <c r="A262" s="36"/>
      <c r="B262" s="36"/>
      <c r="C262" s="36"/>
      <c r="D262" s="36"/>
      <c r="E262" s="36"/>
      <c r="F262" s="36"/>
      <c r="H262" s="27"/>
    </row>
    <row r="263" spans="1:8" ht="12.75">
      <c r="A263" s="36"/>
      <c r="B263" s="36"/>
      <c r="C263" s="36"/>
      <c r="D263" s="36"/>
      <c r="E263" s="36"/>
      <c r="F263" s="36"/>
      <c r="H263" s="27"/>
    </row>
    <row r="264" spans="1:8" ht="12.75">
      <c r="A264" s="36"/>
      <c r="B264" s="36"/>
      <c r="C264" s="36"/>
      <c r="D264" s="36"/>
      <c r="E264" s="36"/>
      <c r="F264" s="36"/>
      <c r="H264" s="27"/>
    </row>
    <row r="265" spans="1:8" ht="12.75">
      <c r="A265" s="36"/>
      <c r="B265" s="36"/>
      <c r="C265" s="36"/>
      <c r="D265" s="36"/>
      <c r="E265" s="36"/>
      <c r="F265" s="36"/>
      <c r="H265" s="27"/>
    </row>
    <row r="266" spans="1:8" ht="12.75">
      <c r="A266" s="36"/>
      <c r="B266" s="36"/>
      <c r="C266" s="36"/>
      <c r="D266" s="36"/>
      <c r="E266" s="36"/>
      <c r="F266" s="36"/>
      <c r="H266" s="27"/>
    </row>
    <row r="267" spans="1:8" ht="12.75">
      <c r="A267" s="36"/>
      <c r="B267" s="36"/>
      <c r="C267" s="36"/>
      <c r="D267" s="36"/>
      <c r="E267" s="36"/>
      <c r="F267" s="36"/>
      <c r="H267" s="27"/>
    </row>
    <row r="268" spans="1:8" ht="12.75">
      <c r="A268" s="36"/>
      <c r="B268" s="36"/>
      <c r="C268" s="36"/>
      <c r="D268" s="36"/>
      <c r="E268" s="36"/>
      <c r="F268" s="36"/>
      <c r="H268" s="27"/>
    </row>
    <row r="269" spans="1:8" ht="12.75">
      <c r="A269" s="36"/>
      <c r="B269" s="36"/>
      <c r="C269" s="36"/>
      <c r="D269" s="36"/>
      <c r="E269" s="36"/>
      <c r="F269" s="36"/>
      <c r="H269" s="27"/>
    </row>
    <row r="270" spans="1:8" ht="12.75">
      <c r="A270" s="36"/>
      <c r="B270" s="36"/>
      <c r="C270" s="36"/>
      <c r="D270" s="36"/>
      <c r="E270" s="36"/>
      <c r="F270" s="36"/>
      <c r="H270" s="27"/>
    </row>
    <row r="271" spans="1:8" ht="12.75">
      <c r="A271" s="36"/>
      <c r="B271" s="36"/>
      <c r="C271" s="36"/>
      <c r="D271" s="36"/>
      <c r="E271" s="36"/>
      <c r="F271" s="36"/>
      <c r="H271" s="27"/>
    </row>
    <row r="272" spans="1:8" ht="12.75">
      <c r="A272" s="36"/>
      <c r="B272" s="36"/>
      <c r="C272" s="36"/>
      <c r="D272" s="36"/>
      <c r="E272" s="36"/>
      <c r="F272" s="36"/>
      <c r="H272" s="27"/>
    </row>
    <row r="273" spans="1:8" ht="12.75">
      <c r="A273" s="36"/>
      <c r="B273" s="36"/>
      <c r="C273" s="36"/>
      <c r="D273" s="36"/>
      <c r="E273" s="36"/>
      <c r="F273" s="36"/>
      <c r="H273" s="27"/>
    </row>
    <row r="274" spans="1:8" ht="12.75">
      <c r="A274" s="36"/>
      <c r="B274" s="36"/>
      <c r="C274" s="36"/>
      <c r="D274" s="36"/>
      <c r="E274" s="36"/>
      <c r="F274" s="36"/>
      <c r="H274" s="27"/>
    </row>
    <row r="275" spans="1:8" ht="12.75">
      <c r="A275" s="36"/>
      <c r="B275" s="36"/>
      <c r="C275" s="36"/>
      <c r="D275" s="36"/>
      <c r="E275" s="36"/>
      <c r="F275" s="36"/>
      <c r="H275" s="27"/>
    </row>
    <row r="276" spans="1:8" ht="12.75">
      <c r="A276" s="36"/>
      <c r="B276" s="36"/>
      <c r="C276" s="36"/>
      <c r="D276" s="36"/>
      <c r="E276" s="36"/>
      <c r="F276" s="36"/>
      <c r="H276" s="27"/>
    </row>
    <row r="277" spans="1:8" ht="12.75">
      <c r="A277" s="36"/>
      <c r="B277" s="36"/>
      <c r="C277" s="36"/>
      <c r="D277" s="36"/>
      <c r="E277" s="36"/>
      <c r="F277" s="36"/>
      <c r="H277" s="27"/>
    </row>
    <row r="278" spans="1:8" ht="12.75">
      <c r="A278" s="36"/>
      <c r="B278" s="36"/>
      <c r="C278" s="36"/>
      <c r="D278" s="36"/>
      <c r="E278" s="36"/>
      <c r="F278" s="36"/>
      <c r="H278" s="27"/>
    </row>
    <row r="279" spans="1:8" ht="12.75">
      <c r="A279" s="36"/>
      <c r="B279" s="36"/>
      <c r="C279" s="36"/>
      <c r="D279" s="36"/>
      <c r="E279" s="36"/>
      <c r="F279" s="36"/>
      <c r="H279" s="27"/>
    </row>
    <row r="280" spans="1:8" ht="12.75">
      <c r="A280" s="36"/>
      <c r="B280" s="36"/>
      <c r="C280" s="36"/>
      <c r="D280" s="36"/>
      <c r="E280" s="36"/>
      <c r="F280" s="36"/>
      <c r="H280" s="27"/>
    </row>
    <row r="281" spans="1:8" ht="12.75">
      <c r="A281" s="36"/>
      <c r="B281" s="36"/>
      <c r="C281" s="36"/>
      <c r="D281" s="36"/>
      <c r="E281" s="36"/>
      <c r="F281" s="36"/>
      <c r="H281" s="27"/>
    </row>
    <row r="282" spans="1:8" ht="12.75">
      <c r="A282" s="36"/>
      <c r="B282" s="36"/>
      <c r="C282" s="36"/>
      <c r="D282" s="36"/>
      <c r="E282" s="36"/>
      <c r="F282" s="36"/>
      <c r="H282" s="27"/>
    </row>
    <row r="283" spans="1:8" ht="12.75">
      <c r="A283" s="36"/>
      <c r="B283" s="36"/>
      <c r="C283" s="36"/>
      <c r="D283" s="36"/>
      <c r="E283" s="36"/>
      <c r="F283" s="36"/>
      <c r="H283" s="27"/>
    </row>
    <row r="284" spans="1:8" ht="12.75">
      <c r="A284" s="36"/>
      <c r="B284" s="36"/>
      <c r="C284" s="36"/>
      <c r="D284" s="36"/>
      <c r="E284" s="36"/>
      <c r="F284" s="36"/>
      <c r="H284" s="27"/>
    </row>
    <row r="285" spans="1:8" ht="12.75">
      <c r="A285" s="36"/>
      <c r="B285" s="36"/>
      <c r="C285" s="36"/>
      <c r="D285" s="36"/>
      <c r="E285" s="36"/>
      <c r="F285" s="36"/>
      <c r="H285" s="27"/>
    </row>
    <row r="286" spans="1:8" ht="12.75">
      <c r="A286" s="36"/>
      <c r="B286" s="36"/>
      <c r="C286" s="36"/>
      <c r="D286" s="36"/>
      <c r="E286" s="36"/>
      <c r="F286" s="36"/>
      <c r="H286" s="27"/>
    </row>
    <row r="287" spans="1:8" ht="12.75">
      <c r="A287" s="36"/>
      <c r="B287" s="36"/>
      <c r="C287" s="36"/>
      <c r="D287" s="36"/>
      <c r="E287" s="36"/>
      <c r="F287" s="36"/>
      <c r="H287" s="27"/>
    </row>
    <row r="288" spans="1:8" ht="12.75">
      <c r="A288" s="36"/>
      <c r="B288" s="36"/>
      <c r="C288" s="36"/>
      <c r="D288" s="36"/>
      <c r="E288" s="36"/>
      <c r="F288" s="36"/>
      <c r="H288" s="27"/>
    </row>
    <row r="289" spans="1:8" ht="12.75">
      <c r="A289" s="36"/>
      <c r="B289" s="36"/>
      <c r="C289" s="36"/>
      <c r="D289" s="36"/>
      <c r="E289" s="36"/>
      <c r="F289" s="36"/>
      <c r="H289" s="27"/>
    </row>
    <row r="290" spans="1:8" ht="12.75">
      <c r="A290" s="36"/>
      <c r="B290" s="36"/>
      <c r="C290" s="36"/>
      <c r="D290" s="36"/>
      <c r="E290" s="36"/>
      <c r="F290" s="36"/>
      <c r="H290" s="27"/>
    </row>
    <row r="291" spans="1:8" ht="12.75">
      <c r="A291" s="36"/>
      <c r="B291" s="36"/>
      <c r="C291" s="36"/>
      <c r="D291" s="36"/>
      <c r="E291" s="36"/>
      <c r="F291" s="36"/>
      <c r="H291" s="27"/>
    </row>
    <row r="292" spans="1:8" ht="12.75">
      <c r="A292" s="36"/>
      <c r="B292" s="36"/>
      <c r="C292" s="36"/>
      <c r="D292" s="36"/>
      <c r="E292" s="36"/>
      <c r="F292" s="36"/>
      <c r="H292" s="27"/>
    </row>
    <row r="293" spans="1:8" ht="12.75">
      <c r="A293" s="36"/>
      <c r="B293" s="36"/>
      <c r="C293" s="36"/>
      <c r="D293" s="36"/>
      <c r="E293" s="36"/>
      <c r="F293" s="36"/>
      <c r="H293" s="27"/>
    </row>
    <row r="294" spans="1:8" ht="12.75">
      <c r="A294" s="36"/>
      <c r="B294" s="36"/>
      <c r="C294" s="36"/>
      <c r="D294" s="36"/>
      <c r="E294" s="36"/>
      <c r="F294" s="36"/>
      <c r="H294" s="27"/>
    </row>
    <row r="295" spans="1:8" ht="12.75">
      <c r="A295" s="36"/>
      <c r="B295" s="36"/>
      <c r="C295" s="36"/>
      <c r="D295" s="36"/>
      <c r="E295" s="36"/>
      <c r="F295" s="36"/>
      <c r="H295" s="27"/>
    </row>
    <row r="296" spans="1:8" ht="12.75">
      <c r="A296" s="36"/>
      <c r="B296" s="36"/>
      <c r="C296" s="36"/>
      <c r="D296" s="36"/>
      <c r="E296" s="36"/>
      <c r="F296" s="36"/>
      <c r="H296" s="27"/>
    </row>
    <row r="297" spans="1:8" ht="12.75">
      <c r="A297" s="36"/>
      <c r="B297" s="36"/>
      <c r="C297" s="36"/>
      <c r="D297" s="36"/>
      <c r="E297" s="36"/>
      <c r="F297" s="36"/>
      <c r="H297" s="27"/>
    </row>
    <row r="298" spans="1:8" ht="12.75">
      <c r="A298" s="36"/>
      <c r="B298" s="36"/>
      <c r="C298" s="36"/>
      <c r="D298" s="36"/>
      <c r="E298" s="36"/>
      <c r="F298" s="36"/>
      <c r="H298" s="27"/>
    </row>
    <row r="299" spans="1:8" ht="12.75">
      <c r="A299" s="36"/>
      <c r="B299" s="36"/>
      <c r="C299" s="36"/>
      <c r="D299" s="36"/>
      <c r="E299" s="36"/>
      <c r="F299" s="36"/>
      <c r="H299" s="27"/>
    </row>
    <row r="300" spans="1:8" ht="12.75">
      <c r="A300" s="36"/>
      <c r="B300" s="36"/>
      <c r="C300" s="36"/>
      <c r="D300" s="36"/>
      <c r="E300" s="36"/>
      <c r="F300" s="36"/>
      <c r="H300" s="27"/>
    </row>
    <row r="301" spans="1:8" ht="12.75">
      <c r="A301" s="36"/>
      <c r="B301" s="36"/>
      <c r="C301" s="36"/>
      <c r="D301" s="36"/>
      <c r="E301" s="36"/>
      <c r="F301" s="36"/>
      <c r="H301" s="27"/>
    </row>
    <row r="302" spans="1:8" ht="12.75">
      <c r="A302" s="36"/>
      <c r="B302" s="36"/>
      <c r="C302" s="36"/>
      <c r="D302" s="36"/>
      <c r="E302" s="36"/>
      <c r="F302" s="36"/>
      <c r="H302" s="27"/>
    </row>
    <row r="303" spans="1:8" ht="12.75">
      <c r="A303" s="36"/>
      <c r="B303" s="36"/>
      <c r="C303" s="36"/>
      <c r="D303" s="36"/>
      <c r="E303" s="36"/>
      <c r="F303" s="36"/>
      <c r="H303" s="27"/>
    </row>
    <row r="304" spans="1:8" ht="12.75">
      <c r="A304" s="36"/>
      <c r="B304" s="36"/>
      <c r="C304" s="36"/>
      <c r="D304" s="36"/>
      <c r="E304" s="36"/>
      <c r="F304" s="36"/>
      <c r="H304" s="27"/>
    </row>
    <row r="305" spans="1:8" ht="12.75">
      <c r="A305" s="36"/>
      <c r="B305" s="36"/>
      <c r="C305" s="36"/>
      <c r="D305" s="36"/>
      <c r="E305" s="36"/>
      <c r="F305" s="36"/>
      <c r="H305" s="27"/>
    </row>
    <row r="306" spans="1:8" ht="12.75">
      <c r="A306" s="36"/>
      <c r="B306" s="36"/>
      <c r="C306" s="36"/>
      <c r="D306" s="36"/>
      <c r="E306" s="36"/>
      <c r="F306" s="36"/>
      <c r="H306" s="27"/>
    </row>
    <row r="307" spans="1:8" ht="12.75">
      <c r="A307" s="36"/>
      <c r="B307" s="36"/>
      <c r="C307" s="36"/>
      <c r="D307" s="36"/>
      <c r="E307" s="36"/>
      <c r="F307" s="36"/>
      <c r="H307" s="27"/>
    </row>
    <row r="308" spans="1:8" ht="12.75">
      <c r="A308" s="36"/>
      <c r="B308" s="36"/>
      <c r="C308" s="36"/>
      <c r="D308" s="36"/>
      <c r="E308" s="36"/>
      <c r="F308" s="36"/>
      <c r="H308" s="27"/>
    </row>
    <row r="309" spans="1:8" ht="12.75">
      <c r="A309" s="36"/>
      <c r="B309" s="36"/>
      <c r="C309" s="36"/>
      <c r="D309" s="36"/>
      <c r="E309" s="36"/>
      <c r="F309" s="36"/>
      <c r="H309" s="27"/>
    </row>
    <row r="310" spans="1:8" ht="12.75">
      <c r="A310" s="36"/>
      <c r="B310" s="36"/>
      <c r="C310" s="36"/>
      <c r="D310" s="36"/>
      <c r="E310" s="36"/>
      <c r="F310" s="36"/>
      <c r="H310" s="27"/>
    </row>
    <row r="311" spans="1:8" ht="12.75">
      <c r="A311" s="36"/>
      <c r="B311" s="36"/>
      <c r="C311" s="36"/>
      <c r="D311" s="36"/>
      <c r="E311" s="36"/>
      <c r="F311" s="36"/>
      <c r="H311" s="27"/>
    </row>
    <row r="312" spans="1:8" ht="12.75">
      <c r="A312" s="36"/>
      <c r="B312" s="36"/>
      <c r="C312" s="36"/>
      <c r="D312" s="36"/>
      <c r="E312" s="36"/>
      <c r="F312" s="36"/>
      <c r="H312" s="27"/>
    </row>
    <row r="313" spans="1:8" ht="12.75">
      <c r="A313" s="36"/>
      <c r="B313" s="36"/>
      <c r="C313" s="36"/>
      <c r="D313" s="36"/>
      <c r="E313" s="36"/>
      <c r="F313" s="36"/>
      <c r="H313" s="27"/>
    </row>
    <row r="314" spans="1:8" ht="12.75">
      <c r="A314" s="36"/>
      <c r="B314" s="36"/>
      <c r="C314" s="36"/>
      <c r="D314" s="36"/>
      <c r="E314" s="36"/>
      <c r="F314" s="36"/>
      <c r="H314" s="27"/>
    </row>
    <row r="315" spans="1:8" ht="12.75">
      <c r="A315" s="36"/>
      <c r="B315" s="36"/>
      <c r="C315" s="36"/>
      <c r="D315" s="36"/>
      <c r="E315" s="36"/>
      <c r="F315" s="36"/>
      <c r="H315" s="27"/>
    </row>
    <row r="316" spans="1:8" ht="12.75">
      <c r="A316" s="36"/>
      <c r="B316" s="36"/>
      <c r="C316" s="36"/>
      <c r="D316" s="36"/>
      <c r="E316" s="36"/>
      <c r="F316" s="36"/>
      <c r="H316" s="27"/>
    </row>
    <row r="317" spans="1:8" ht="12.75">
      <c r="A317" s="36"/>
      <c r="B317" s="36"/>
      <c r="C317" s="36"/>
      <c r="D317" s="36"/>
      <c r="E317" s="36"/>
      <c r="F317" s="36"/>
      <c r="H317" s="27"/>
    </row>
    <row r="318" spans="1:8" ht="12.75">
      <c r="A318" s="36"/>
      <c r="B318" s="36"/>
      <c r="C318" s="36"/>
      <c r="D318" s="36"/>
      <c r="E318" s="36"/>
      <c r="F318" s="36"/>
      <c r="H318" s="27"/>
    </row>
    <row r="319" spans="1:8" ht="12.75">
      <c r="A319" s="36"/>
      <c r="B319" s="36"/>
      <c r="C319" s="36"/>
      <c r="D319" s="36"/>
      <c r="E319" s="36"/>
      <c r="F319" s="36"/>
      <c r="H319" s="27"/>
    </row>
    <row r="320" spans="1:8" ht="12.75">
      <c r="A320" s="36"/>
      <c r="B320" s="36"/>
      <c r="C320" s="36"/>
      <c r="D320" s="36"/>
      <c r="E320" s="36"/>
      <c r="F320" s="36"/>
      <c r="H320" s="27"/>
    </row>
    <row r="321" spans="1:8" ht="12.75">
      <c r="A321" s="36"/>
      <c r="B321" s="36"/>
      <c r="C321" s="36"/>
      <c r="D321" s="36"/>
      <c r="E321" s="36"/>
      <c r="F321" s="36"/>
      <c r="H321" s="27"/>
    </row>
    <row r="322" spans="1:8" ht="12.75">
      <c r="A322" s="36"/>
      <c r="B322" s="36"/>
      <c r="C322" s="36"/>
      <c r="D322" s="36"/>
      <c r="E322" s="36"/>
      <c r="F322" s="36"/>
      <c r="H322" s="27"/>
    </row>
    <row r="323" spans="1:8" ht="12.75">
      <c r="A323" s="36"/>
      <c r="B323" s="36"/>
      <c r="C323" s="36"/>
      <c r="D323" s="36"/>
      <c r="E323" s="36"/>
      <c r="F323" s="36"/>
      <c r="H323" s="27"/>
    </row>
    <row r="324" spans="1:8" ht="12.75">
      <c r="A324" s="36"/>
      <c r="B324" s="36"/>
      <c r="C324" s="36"/>
      <c r="D324" s="36"/>
      <c r="E324" s="36"/>
      <c r="F324" s="36"/>
      <c r="H324" s="27"/>
    </row>
    <row r="325" spans="1:8" ht="12.75">
      <c r="A325" s="36"/>
      <c r="B325" s="36"/>
      <c r="C325" s="36"/>
      <c r="D325" s="36"/>
      <c r="E325" s="36"/>
      <c r="F325" s="36"/>
      <c r="H325" s="27"/>
    </row>
    <row r="326" spans="1:8" ht="12.75">
      <c r="A326" s="36"/>
      <c r="B326" s="36"/>
      <c r="C326" s="36"/>
      <c r="D326" s="36"/>
      <c r="E326" s="36"/>
      <c r="F326" s="36"/>
      <c r="H326" s="27"/>
    </row>
    <row r="327" spans="1:8" ht="12.75">
      <c r="A327" s="36"/>
      <c r="B327" s="36"/>
      <c r="C327" s="36"/>
      <c r="D327" s="36"/>
      <c r="E327" s="36"/>
      <c r="F327" s="36"/>
      <c r="H327" s="27"/>
    </row>
    <row r="328" spans="1:8" ht="12.75">
      <c r="A328" s="36"/>
      <c r="B328" s="36"/>
      <c r="C328" s="36"/>
      <c r="D328" s="36"/>
      <c r="E328" s="36"/>
      <c r="F328" s="36"/>
      <c r="H328" s="27"/>
    </row>
    <row r="329" spans="1:8" ht="12.75">
      <c r="A329" s="36"/>
      <c r="B329" s="36"/>
      <c r="C329" s="36"/>
      <c r="D329" s="36"/>
      <c r="E329" s="36"/>
      <c r="F329" s="36"/>
      <c r="H329" s="27"/>
    </row>
    <row r="330" spans="1:8" ht="12.75">
      <c r="A330" s="36"/>
      <c r="B330" s="36"/>
      <c r="C330" s="36"/>
      <c r="D330" s="36"/>
      <c r="E330" s="36"/>
      <c r="F330" s="36"/>
      <c r="H330" s="27"/>
    </row>
    <row r="331" spans="1:8" ht="12.75">
      <c r="A331" s="36"/>
      <c r="B331" s="36"/>
      <c r="C331" s="36"/>
      <c r="D331" s="36"/>
      <c r="E331" s="36"/>
      <c r="F331" s="36"/>
      <c r="H331" s="27"/>
    </row>
    <row r="332" spans="1:8" ht="12.75">
      <c r="A332" s="36"/>
      <c r="B332" s="36"/>
      <c r="C332" s="36"/>
      <c r="D332" s="36"/>
      <c r="E332" s="36"/>
      <c r="F332" s="36"/>
      <c r="H332" s="27"/>
    </row>
    <row r="333" spans="1:8" ht="12.75">
      <c r="A333" s="36"/>
      <c r="B333" s="36"/>
      <c r="C333" s="36"/>
      <c r="D333" s="36"/>
      <c r="E333" s="36"/>
      <c r="F333" s="36"/>
      <c r="H333" s="27"/>
    </row>
    <row r="334" spans="1:8" ht="12.75">
      <c r="A334" s="36"/>
      <c r="B334" s="36"/>
      <c r="C334" s="36"/>
      <c r="D334" s="36"/>
      <c r="E334" s="36"/>
      <c r="F334" s="36"/>
      <c r="H334" s="27"/>
    </row>
    <row r="335" spans="1:8" ht="12.75">
      <c r="A335" s="36"/>
      <c r="B335" s="36"/>
      <c r="C335" s="36"/>
      <c r="D335" s="36"/>
      <c r="E335" s="36"/>
      <c r="F335" s="36"/>
      <c r="H335" s="27"/>
    </row>
    <row r="336" spans="1:8" ht="12.75">
      <c r="A336" s="36"/>
      <c r="B336" s="36"/>
      <c r="C336" s="36"/>
      <c r="D336" s="36"/>
      <c r="E336" s="36"/>
      <c r="F336" s="36"/>
      <c r="H336" s="27"/>
    </row>
    <row r="337" spans="1:8" ht="12.75">
      <c r="A337" s="36"/>
      <c r="B337" s="36"/>
      <c r="C337" s="36"/>
      <c r="D337" s="36"/>
      <c r="E337" s="36"/>
      <c r="F337" s="36"/>
      <c r="H337" s="27"/>
    </row>
    <row r="338" spans="1:8" ht="12.75">
      <c r="A338" s="36"/>
      <c r="B338" s="36"/>
      <c r="C338" s="36"/>
      <c r="D338" s="36"/>
      <c r="E338" s="36"/>
      <c r="F338" s="36"/>
      <c r="H338" s="27"/>
    </row>
    <row r="339" spans="1:8" ht="12.75">
      <c r="A339" s="36"/>
      <c r="B339" s="36"/>
      <c r="C339" s="36"/>
      <c r="D339" s="36"/>
      <c r="E339" s="36"/>
      <c r="F339" s="36"/>
      <c r="H339" s="27"/>
    </row>
    <row r="340" spans="1:8" ht="12.75">
      <c r="A340" s="36"/>
      <c r="B340" s="36"/>
      <c r="C340" s="36"/>
      <c r="D340" s="36"/>
      <c r="E340" s="36"/>
      <c r="F340" s="36"/>
      <c r="H340" s="27"/>
    </row>
    <row r="341" spans="1:8" ht="12.75">
      <c r="A341" s="36"/>
      <c r="B341" s="36"/>
      <c r="C341" s="36"/>
      <c r="D341" s="36"/>
      <c r="E341" s="36"/>
      <c r="F341" s="36"/>
      <c r="H341" s="27"/>
    </row>
    <row r="342" spans="1:8" ht="12.75">
      <c r="A342" s="36"/>
      <c r="B342" s="36"/>
      <c r="C342" s="36"/>
      <c r="D342" s="36"/>
      <c r="E342" s="36"/>
      <c r="F342" s="36"/>
      <c r="H342" s="27"/>
    </row>
    <row r="343" spans="1:8" ht="12.75">
      <c r="A343" s="36"/>
      <c r="B343" s="36"/>
      <c r="C343" s="36"/>
      <c r="D343" s="36"/>
      <c r="E343" s="36"/>
      <c r="F343" s="36"/>
      <c r="H343" s="27"/>
    </row>
    <row r="344" spans="1:8" ht="12.75">
      <c r="A344" s="36"/>
      <c r="B344" s="36"/>
      <c r="C344" s="36"/>
      <c r="D344" s="36"/>
      <c r="E344" s="36"/>
      <c r="F344" s="36"/>
      <c r="H344" s="27"/>
    </row>
    <row r="345" spans="1:8" ht="12.75">
      <c r="A345" s="36"/>
      <c r="B345" s="36"/>
      <c r="C345" s="36"/>
      <c r="D345" s="36"/>
      <c r="E345" s="36"/>
      <c r="F345" s="36"/>
      <c r="H345" s="27"/>
    </row>
    <row r="346" spans="1:8" ht="12.75">
      <c r="A346" s="36"/>
      <c r="B346" s="36"/>
      <c r="C346" s="36"/>
      <c r="D346" s="36"/>
      <c r="E346" s="36"/>
      <c r="F346" s="36"/>
      <c r="H346" s="27"/>
    </row>
    <row r="347" spans="1:8" ht="12.75">
      <c r="A347" s="36"/>
      <c r="B347" s="36"/>
      <c r="C347" s="36"/>
      <c r="D347" s="36"/>
      <c r="E347" s="36"/>
      <c r="F347" s="36"/>
      <c r="H347" s="27"/>
    </row>
    <row r="348" spans="1:8" ht="12.75">
      <c r="A348" s="36"/>
      <c r="B348" s="36"/>
      <c r="C348" s="36"/>
      <c r="D348" s="36"/>
      <c r="E348" s="36"/>
      <c r="F348" s="36"/>
      <c r="H348" s="27"/>
    </row>
    <row r="349" spans="1:8" ht="12.75">
      <c r="A349" s="36"/>
      <c r="B349" s="36"/>
      <c r="C349" s="36"/>
      <c r="D349" s="36"/>
      <c r="E349" s="36"/>
      <c r="F349" s="36"/>
      <c r="H349" s="27"/>
    </row>
    <row r="350" spans="1:8" ht="12.75">
      <c r="A350" s="36"/>
      <c r="B350" s="36"/>
      <c r="C350" s="36"/>
      <c r="D350" s="36"/>
      <c r="E350" s="36"/>
      <c r="F350" s="36"/>
      <c r="H350" s="27"/>
    </row>
    <row r="351" spans="1:8" ht="12.75">
      <c r="A351" s="36"/>
      <c r="B351" s="36"/>
      <c r="C351" s="36"/>
      <c r="D351" s="36"/>
      <c r="E351" s="36"/>
      <c r="F351" s="36"/>
      <c r="H351" s="27"/>
    </row>
    <row r="352" spans="1:8" ht="12.75">
      <c r="A352" s="36"/>
      <c r="B352" s="36"/>
      <c r="C352" s="36"/>
      <c r="D352" s="36"/>
      <c r="E352" s="36"/>
      <c r="F352" s="36"/>
      <c r="H352" s="27"/>
    </row>
    <row r="353" spans="1:8" ht="12.75">
      <c r="A353" s="36"/>
      <c r="B353" s="36"/>
      <c r="C353" s="36"/>
      <c r="D353" s="36"/>
      <c r="E353" s="36"/>
      <c r="F353" s="36"/>
      <c r="H353" s="27"/>
    </row>
    <row r="354" spans="1:8" ht="12.75">
      <c r="A354" s="36"/>
      <c r="B354" s="36"/>
      <c r="C354" s="36"/>
      <c r="D354" s="36"/>
      <c r="E354" s="36"/>
      <c r="F354" s="36"/>
      <c r="H354" s="27"/>
    </row>
    <row r="355" ht="12.75">
      <c r="H355" s="27"/>
    </row>
    <row r="356" ht="12.75">
      <c r="H356" s="27"/>
    </row>
    <row r="357" ht="12.75">
      <c r="H357" s="27"/>
    </row>
    <row r="358" ht="12.75">
      <c r="H358" s="27"/>
    </row>
    <row r="359" ht="12.75">
      <c r="H359" s="27"/>
    </row>
    <row r="360" ht="12.75">
      <c r="H360" s="27"/>
    </row>
    <row r="361" ht="12.75">
      <c r="H361" s="27"/>
    </row>
    <row r="362" ht="12.75">
      <c r="H362" s="27"/>
    </row>
    <row r="363" ht="12.75">
      <c r="H363" s="27"/>
    </row>
    <row r="364" ht="12.75">
      <c r="H364" s="27"/>
    </row>
    <row r="365" ht="12.75">
      <c r="H365" s="27"/>
    </row>
    <row r="366" ht="12.75">
      <c r="H366" s="27"/>
    </row>
    <row r="367" ht="12.75">
      <c r="H367" s="27"/>
    </row>
    <row r="368" ht="12.75">
      <c r="H368" s="27"/>
    </row>
    <row r="369" ht="12.75">
      <c r="H369" s="27"/>
    </row>
    <row r="370" ht="12.75">
      <c r="H370" s="27"/>
    </row>
    <row r="371" ht="12.75">
      <c r="H371" s="27"/>
    </row>
    <row r="372" ht="12.75">
      <c r="H372" s="27"/>
    </row>
    <row r="373" ht="12.75">
      <c r="H373" s="27"/>
    </row>
    <row r="374" ht="12.75">
      <c r="H374" s="27"/>
    </row>
    <row r="375" ht="12.75">
      <c r="H375" s="27"/>
    </row>
    <row r="376" ht="12.75">
      <c r="H376" s="27"/>
    </row>
    <row r="377" ht="12.75">
      <c r="H377" s="27"/>
    </row>
    <row r="378" ht="12.75">
      <c r="H378" s="27"/>
    </row>
    <row r="379" ht="12.75">
      <c r="H379" s="27"/>
    </row>
    <row r="380" ht="12.75">
      <c r="H380" s="27"/>
    </row>
    <row r="381" ht="12.75">
      <c r="H381" s="27"/>
    </row>
    <row r="382" ht="12.75">
      <c r="H382" s="27"/>
    </row>
    <row r="383" ht="12.75">
      <c r="H383" s="27"/>
    </row>
    <row r="384" ht="12.75">
      <c r="H384" s="27"/>
    </row>
    <row r="385" ht="12.75">
      <c r="H385" s="27"/>
    </row>
    <row r="386" ht="12.75">
      <c r="H386" s="27"/>
    </row>
    <row r="387" ht="12.75">
      <c r="H387" s="27"/>
    </row>
    <row r="388" ht="12.75">
      <c r="H388" s="27"/>
    </row>
    <row r="389" ht="12.75">
      <c r="H389" s="27"/>
    </row>
    <row r="390" ht="12.75">
      <c r="H390" s="27"/>
    </row>
    <row r="391" ht="12.75">
      <c r="H391" s="27"/>
    </row>
    <row r="392" ht="12.75">
      <c r="H392" s="27"/>
    </row>
    <row r="393" ht="12.75">
      <c r="H393" s="27"/>
    </row>
    <row r="394" ht="12.75">
      <c r="H394" s="27"/>
    </row>
    <row r="395" ht="12.75">
      <c r="H395" s="27"/>
    </row>
    <row r="396" ht="12.75">
      <c r="H396" s="27"/>
    </row>
    <row r="397" ht="12.75">
      <c r="H397" s="27"/>
    </row>
    <row r="398" ht="12.75">
      <c r="H398" s="27"/>
    </row>
    <row r="399" ht="12.75">
      <c r="H399" s="27"/>
    </row>
    <row r="400" ht="12.75">
      <c r="H400" s="27"/>
    </row>
    <row r="401" ht="12.75">
      <c r="H401" s="27"/>
    </row>
    <row r="402" ht="12.75">
      <c r="H402" s="27"/>
    </row>
    <row r="403" ht="12.75">
      <c r="H403" s="27"/>
    </row>
    <row r="404" ht="12.75">
      <c r="H404" s="27"/>
    </row>
    <row r="405" ht="12.75">
      <c r="H405" s="27"/>
    </row>
    <row r="406" ht="12.75">
      <c r="H406" s="27"/>
    </row>
    <row r="407" ht="12.75">
      <c r="H407" s="27"/>
    </row>
    <row r="408" ht="12.75">
      <c r="H408" s="27"/>
    </row>
    <row r="409" ht="12.75">
      <c r="H409" s="27"/>
    </row>
    <row r="410" ht="12.75">
      <c r="H410" s="27"/>
    </row>
    <row r="411" ht="12.75">
      <c r="H411" s="27"/>
    </row>
    <row r="412" ht="12.75">
      <c r="H412" s="27"/>
    </row>
    <row r="413" ht="12.75">
      <c r="H413" s="27"/>
    </row>
    <row r="414" ht="12.75">
      <c r="H414" s="27"/>
    </row>
    <row r="415" ht="12.75">
      <c r="H415" s="27"/>
    </row>
    <row r="416" ht="12.75">
      <c r="H416" s="27"/>
    </row>
    <row r="417" ht="12.75">
      <c r="H417" s="27"/>
    </row>
    <row r="418" ht="12.75">
      <c r="H418" s="27"/>
    </row>
    <row r="419" ht="12.75">
      <c r="H419" s="27"/>
    </row>
    <row r="420" ht="12.75">
      <c r="H420" s="27"/>
    </row>
    <row r="421" ht="12.75">
      <c r="H421" s="27"/>
    </row>
    <row r="422" ht="12.75">
      <c r="H422" s="27"/>
    </row>
    <row r="423" ht="12.75">
      <c r="H423" s="27"/>
    </row>
    <row r="424" ht="12.75">
      <c r="H424" s="27"/>
    </row>
    <row r="425" ht="12.75">
      <c r="H425" s="27"/>
    </row>
    <row r="426" ht="12.75">
      <c r="H426" s="27"/>
    </row>
    <row r="427" ht="12.75">
      <c r="H427" s="27"/>
    </row>
    <row r="428" ht="12.75">
      <c r="H428" s="27"/>
    </row>
    <row r="429" ht="12.75">
      <c r="H429" s="27"/>
    </row>
    <row r="430" ht="12.75">
      <c r="H430" s="27"/>
    </row>
    <row r="431" ht="12.75">
      <c r="H431" s="27"/>
    </row>
    <row r="432" ht="12.75">
      <c r="H432" s="27"/>
    </row>
    <row r="433" ht="12.75">
      <c r="H433" s="27"/>
    </row>
    <row r="434" ht="12.75">
      <c r="H434" s="27"/>
    </row>
    <row r="435" ht="12.75">
      <c r="H435" s="27"/>
    </row>
    <row r="436" ht="12.75">
      <c r="H436" s="27"/>
    </row>
    <row r="437" ht="12.75">
      <c r="H437" s="27"/>
    </row>
    <row r="438" ht="12.75">
      <c r="H438" s="27"/>
    </row>
    <row r="439" ht="12.75">
      <c r="H439" s="27"/>
    </row>
    <row r="440" ht="12.75">
      <c r="H440" s="27"/>
    </row>
    <row r="441" ht="12.75">
      <c r="H441" s="27"/>
    </row>
    <row r="442" ht="12.75">
      <c r="H442" s="27"/>
    </row>
    <row r="443" ht="12.75">
      <c r="H443" s="27"/>
    </row>
    <row r="444" ht="12.75">
      <c r="H444" s="27"/>
    </row>
    <row r="445" ht="12.75">
      <c r="H445" s="27"/>
    </row>
    <row r="446" ht="12.75">
      <c r="H446" s="27"/>
    </row>
    <row r="447" ht="12.75">
      <c r="H447" s="27"/>
    </row>
    <row r="448" ht="12.75">
      <c r="H448" s="27"/>
    </row>
    <row r="449" ht="12.75">
      <c r="H449" s="27"/>
    </row>
    <row r="450" ht="12.75">
      <c r="H450" s="27"/>
    </row>
    <row r="451" ht="12.75">
      <c r="H451" s="27"/>
    </row>
    <row r="452" ht="12.75">
      <c r="H452" s="27"/>
    </row>
    <row r="453" ht="12.75">
      <c r="H453" s="27"/>
    </row>
    <row r="454" ht="12.75">
      <c r="H454" s="27"/>
    </row>
    <row r="455" ht="12.75">
      <c r="H455" s="27"/>
    </row>
    <row r="456" ht="12.75">
      <c r="H456" s="27"/>
    </row>
    <row r="457" ht="12.75">
      <c r="H457" s="27"/>
    </row>
    <row r="458" ht="12.75">
      <c r="H458" s="27"/>
    </row>
    <row r="459" ht="12.75">
      <c r="H459" s="27"/>
    </row>
    <row r="460" ht="12.75">
      <c r="H460" s="27"/>
    </row>
    <row r="461" ht="12.75">
      <c r="H461" s="27"/>
    </row>
    <row r="462" ht="12.75">
      <c r="H462" s="27"/>
    </row>
    <row r="463" ht="12.75">
      <c r="H463" s="27"/>
    </row>
    <row r="464" ht="12.75">
      <c r="H464" s="27"/>
    </row>
    <row r="465" ht="12.75">
      <c r="H465" s="27"/>
    </row>
    <row r="466" ht="12.75">
      <c r="H466" s="27"/>
    </row>
    <row r="467" ht="12.75">
      <c r="H467" s="27"/>
    </row>
    <row r="468" ht="12.75">
      <c r="H468" s="27"/>
    </row>
    <row r="469" ht="12.75">
      <c r="H469" s="27"/>
    </row>
    <row r="470" ht="12.75">
      <c r="H470" s="27"/>
    </row>
    <row r="471" ht="12.75">
      <c r="H471" s="27"/>
    </row>
    <row r="472" ht="12.75">
      <c r="H472" s="27"/>
    </row>
    <row r="473" ht="12.75">
      <c r="H473" s="27"/>
    </row>
    <row r="474" ht="12.75">
      <c r="H474" s="27"/>
    </row>
    <row r="475" ht="12.75">
      <c r="H475" s="27"/>
    </row>
    <row r="476" ht="12.75">
      <c r="H476" s="27"/>
    </row>
    <row r="477" ht="12.75">
      <c r="H477" s="27"/>
    </row>
    <row r="478" ht="12.75">
      <c r="H478" s="27"/>
    </row>
    <row r="479" ht="12.75">
      <c r="H479" s="27"/>
    </row>
    <row r="480" ht="12.75">
      <c r="H480" s="27"/>
    </row>
    <row r="481" ht="12.75">
      <c r="H481" s="27"/>
    </row>
    <row r="482" ht="12.75">
      <c r="H482" s="27"/>
    </row>
    <row r="483" ht="12.75">
      <c r="H483" s="27"/>
    </row>
    <row r="484" ht="12.75">
      <c r="H484" s="27"/>
    </row>
    <row r="485" ht="12.75">
      <c r="H485" s="27"/>
    </row>
    <row r="486" ht="12.75">
      <c r="H486" s="27"/>
    </row>
    <row r="487" ht="12.75">
      <c r="H487" s="27"/>
    </row>
    <row r="488" ht="12.75">
      <c r="H488" s="27"/>
    </row>
    <row r="489" ht="12.75">
      <c r="H489" s="27"/>
    </row>
    <row r="490" ht="12.75">
      <c r="H490" s="27"/>
    </row>
    <row r="491" ht="12.75">
      <c r="H491" s="27"/>
    </row>
    <row r="492" ht="12.75">
      <c r="H492" s="27"/>
    </row>
    <row r="493" ht="12.75">
      <c r="H493" s="27"/>
    </row>
    <row r="494" ht="12.75">
      <c r="H494" s="27"/>
    </row>
    <row r="495" ht="12.75">
      <c r="H495" s="27"/>
    </row>
    <row r="496" ht="12.75">
      <c r="H496" s="27"/>
    </row>
    <row r="497" ht="12.75">
      <c r="H497" s="27"/>
    </row>
    <row r="498" ht="12.75">
      <c r="H498" s="27"/>
    </row>
    <row r="499" ht="12.75">
      <c r="H499" s="27"/>
    </row>
    <row r="500" ht="12.75">
      <c r="H500" s="27"/>
    </row>
    <row r="501" ht="12.75">
      <c r="H501" s="27"/>
    </row>
    <row r="502" ht="12.75">
      <c r="H502" s="27"/>
    </row>
    <row r="503" ht="12.75">
      <c r="H503" s="27"/>
    </row>
    <row r="504" ht="12.75">
      <c r="H504" s="27"/>
    </row>
    <row r="505" ht="12.75">
      <c r="H505" s="27"/>
    </row>
    <row r="506" ht="12.75">
      <c r="H506" s="27"/>
    </row>
    <row r="507" ht="12.75">
      <c r="H507" s="27"/>
    </row>
    <row r="508" ht="12.75">
      <c r="H508" s="27"/>
    </row>
    <row r="509" ht="12.75">
      <c r="H509" s="27"/>
    </row>
    <row r="510" ht="12.75">
      <c r="H510" s="27"/>
    </row>
    <row r="511" ht="12.75">
      <c r="H511" s="27"/>
    </row>
    <row r="512" ht="12.75">
      <c r="H512" s="27"/>
    </row>
    <row r="513" ht="12.75">
      <c r="H513" s="27"/>
    </row>
    <row r="514" ht="12.75">
      <c r="H514" s="27"/>
    </row>
    <row r="515" ht="12.75">
      <c r="H515" s="27"/>
    </row>
    <row r="516" ht="12.75">
      <c r="H516" s="27"/>
    </row>
    <row r="517" ht="12.75">
      <c r="H517" s="27"/>
    </row>
    <row r="518" ht="12.75">
      <c r="H518" s="27"/>
    </row>
    <row r="519" ht="12.75">
      <c r="H519" s="27"/>
    </row>
    <row r="520" ht="12.75">
      <c r="H520" s="27"/>
    </row>
    <row r="521" ht="12.75">
      <c r="H521" s="27"/>
    </row>
    <row r="522" ht="12.75">
      <c r="H522" s="27"/>
    </row>
    <row r="523" ht="12.75">
      <c r="H523" s="27"/>
    </row>
    <row r="524" ht="12.75">
      <c r="H524" s="27"/>
    </row>
    <row r="525" ht="12.75">
      <c r="H525" s="27"/>
    </row>
    <row r="526" ht="12.75">
      <c r="H526" s="27"/>
    </row>
    <row r="527" ht="12.75">
      <c r="H527" s="27"/>
    </row>
    <row r="528" ht="12.75">
      <c r="H528" s="27"/>
    </row>
    <row r="529" ht="12.75">
      <c r="H529" s="27"/>
    </row>
    <row r="530" ht="12.75">
      <c r="H530" s="27"/>
    </row>
    <row r="531" ht="12.75">
      <c r="H531" s="27"/>
    </row>
    <row r="532" ht="12.75">
      <c r="H532" s="27"/>
    </row>
    <row r="533" ht="12.75">
      <c r="H533" s="27"/>
    </row>
    <row r="534" ht="12.75">
      <c r="H534" s="27"/>
    </row>
    <row r="535" ht="12.75">
      <c r="H535" s="27"/>
    </row>
    <row r="536" ht="12.75">
      <c r="H536" s="27"/>
    </row>
    <row r="537" ht="12.75">
      <c r="H537" s="27"/>
    </row>
    <row r="538" ht="12.75">
      <c r="H538" s="27"/>
    </row>
    <row r="539" ht="12.75">
      <c r="H539" s="27"/>
    </row>
    <row r="540" ht="12.75">
      <c r="H540" s="27"/>
    </row>
    <row r="541" ht="12.75">
      <c r="H541" s="27"/>
    </row>
    <row r="542" ht="12.75">
      <c r="H542" s="27"/>
    </row>
    <row r="543" ht="12.75">
      <c r="H543" s="27"/>
    </row>
    <row r="544" ht="12.75">
      <c r="H544" s="27"/>
    </row>
    <row r="545" ht="12.75">
      <c r="H545" s="27"/>
    </row>
    <row r="546" ht="12.75">
      <c r="H546" s="27"/>
    </row>
    <row r="547" ht="12.75">
      <c r="H547" s="27"/>
    </row>
    <row r="548" ht="12.75">
      <c r="H548" s="27"/>
    </row>
    <row r="549" ht="12.75">
      <c r="H549" s="27"/>
    </row>
    <row r="550" ht="12.75">
      <c r="H550" s="27"/>
    </row>
    <row r="551" ht="12.75">
      <c r="H551" s="27"/>
    </row>
    <row r="552" ht="12.75">
      <c r="H552" s="27"/>
    </row>
    <row r="553" ht="12.75">
      <c r="H553" s="27"/>
    </row>
    <row r="554" ht="12.75">
      <c r="H554" s="27"/>
    </row>
    <row r="555" ht="12.75">
      <c r="H555" s="27"/>
    </row>
    <row r="556" ht="12.75">
      <c r="H556" s="27"/>
    </row>
    <row r="557" ht="12.75">
      <c r="H557" s="27"/>
    </row>
    <row r="558" ht="12.75">
      <c r="H558" s="27"/>
    </row>
    <row r="559" ht="12.75">
      <c r="H559" s="27"/>
    </row>
    <row r="560" ht="12.75">
      <c r="H560" s="27"/>
    </row>
    <row r="561" ht="12.75">
      <c r="H561" s="27"/>
    </row>
    <row r="562" ht="12.75">
      <c r="H562" s="27"/>
    </row>
    <row r="563" ht="12.75">
      <c r="H563" s="27"/>
    </row>
    <row r="564" ht="12.75">
      <c r="H564" s="27"/>
    </row>
    <row r="565" ht="12.75">
      <c r="H565" s="27"/>
    </row>
    <row r="566" ht="12.75">
      <c r="H566" s="27"/>
    </row>
    <row r="567" ht="12.75">
      <c r="H567" s="27"/>
    </row>
    <row r="568" ht="12.75">
      <c r="H568" s="27"/>
    </row>
    <row r="569" ht="12.75">
      <c r="H569" s="27"/>
    </row>
    <row r="570" ht="12.75">
      <c r="H570" s="27"/>
    </row>
    <row r="571" ht="12.75">
      <c r="H571" s="27"/>
    </row>
    <row r="572" ht="12.75">
      <c r="H572" s="27"/>
    </row>
    <row r="573" ht="12.75">
      <c r="H573" s="27"/>
    </row>
    <row r="574" ht="12.75">
      <c r="H574" s="27"/>
    </row>
    <row r="575" ht="12.75">
      <c r="H575" s="27"/>
    </row>
    <row r="576" ht="12.75">
      <c r="H576" s="27"/>
    </row>
    <row r="577" ht="12.75">
      <c r="H577" s="27"/>
    </row>
    <row r="578" ht="12.75">
      <c r="H578" s="27"/>
    </row>
    <row r="579" ht="12.75">
      <c r="H579" s="27"/>
    </row>
    <row r="580" ht="12.75">
      <c r="H580" s="27"/>
    </row>
    <row r="581" ht="12.75">
      <c r="H581" s="27"/>
    </row>
    <row r="582" ht="12.75">
      <c r="H582" s="27"/>
    </row>
    <row r="583" ht="12.75">
      <c r="H583" s="27"/>
    </row>
    <row r="584" ht="12.75">
      <c r="H584" s="27"/>
    </row>
    <row r="585" ht="12.75">
      <c r="H585" s="27"/>
    </row>
    <row r="586" ht="12.75">
      <c r="H586" s="27"/>
    </row>
    <row r="587" ht="12.75">
      <c r="H587" s="27"/>
    </row>
    <row r="588" ht="12.75">
      <c r="H588" s="27"/>
    </row>
    <row r="589" ht="12.75">
      <c r="H589" s="27"/>
    </row>
    <row r="590" ht="12.75">
      <c r="H590" s="27"/>
    </row>
    <row r="591" ht="12.75">
      <c r="H591" s="27"/>
    </row>
    <row r="592" ht="12.75">
      <c r="H592" s="27"/>
    </row>
    <row r="593" ht="12.75">
      <c r="H593" s="27"/>
    </row>
    <row r="594" ht="12.75">
      <c r="H594" s="27"/>
    </row>
    <row r="595" ht="12.75">
      <c r="H595" s="27"/>
    </row>
    <row r="596" ht="12.75">
      <c r="H596" s="27"/>
    </row>
    <row r="597" ht="12.75">
      <c r="H597" s="27"/>
    </row>
    <row r="598" ht="12.75">
      <c r="H598" s="27"/>
    </row>
    <row r="599" ht="12.75">
      <c r="H599" s="27"/>
    </row>
    <row r="600" ht="12.75">
      <c r="H600" s="27"/>
    </row>
    <row r="601" ht="12.75">
      <c r="H601" s="27"/>
    </row>
    <row r="602" ht="12.75">
      <c r="H602" s="27"/>
    </row>
    <row r="603" ht="12.75">
      <c r="H603" s="27"/>
    </row>
    <row r="604" ht="12.75">
      <c r="H604" s="27"/>
    </row>
    <row r="605" ht="12.75">
      <c r="H605" s="27"/>
    </row>
    <row r="606" ht="12.75">
      <c r="H606" s="27"/>
    </row>
    <row r="607" ht="12.75">
      <c r="H607" s="27"/>
    </row>
    <row r="608" ht="12.75">
      <c r="H608" s="27"/>
    </row>
    <row r="609" ht="12.75">
      <c r="H609" s="27"/>
    </row>
    <row r="610" ht="12.75">
      <c r="H610" s="27"/>
    </row>
    <row r="611" ht="12.75">
      <c r="H611" s="27"/>
    </row>
    <row r="612" ht="12.75">
      <c r="H612" s="27"/>
    </row>
    <row r="613" ht="12.75">
      <c r="H613" s="27"/>
    </row>
    <row r="614" ht="12.75">
      <c r="H614" s="27"/>
    </row>
    <row r="615" ht="12.75">
      <c r="H615" s="27"/>
    </row>
    <row r="616" ht="12.75">
      <c r="H616" s="27"/>
    </row>
    <row r="617" ht="12.75">
      <c r="H617" s="27"/>
    </row>
    <row r="618" ht="12.75">
      <c r="H618" s="27"/>
    </row>
    <row r="619" ht="12.75">
      <c r="H619" s="27"/>
    </row>
    <row r="620" ht="12.75">
      <c r="H620" s="27"/>
    </row>
    <row r="621" ht="12.75">
      <c r="H621" s="27"/>
    </row>
    <row r="622" ht="12.75">
      <c r="H622" s="27"/>
    </row>
    <row r="623" ht="12.75">
      <c r="H623" s="27"/>
    </row>
    <row r="624" ht="12.75">
      <c r="H624" s="27"/>
    </row>
    <row r="625" ht="12.75">
      <c r="H625" s="27"/>
    </row>
    <row r="626" ht="12.75">
      <c r="H626" s="27"/>
    </row>
    <row r="627" ht="12.75">
      <c r="H627" s="27"/>
    </row>
    <row r="628" ht="12.75">
      <c r="H628" s="27"/>
    </row>
    <row r="629" ht="12.75">
      <c r="H629" s="27"/>
    </row>
    <row r="630" ht="12.75">
      <c r="H630" s="27"/>
    </row>
    <row r="631" ht="12.75">
      <c r="H631" s="27"/>
    </row>
    <row r="632" ht="12.75">
      <c r="H632" s="27"/>
    </row>
    <row r="633" ht="12.75">
      <c r="H633" s="27"/>
    </row>
    <row r="634" ht="12.75">
      <c r="H634" s="27"/>
    </row>
    <row r="635" ht="12.75">
      <c r="H635" s="27"/>
    </row>
    <row r="636" ht="12.75">
      <c r="H636" s="27"/>
    </row>
    <row r="637" ht="12.75">
      <c r="H637" s="27"/>
    </row>
    <row r="638" ht="12.75">
      <c r="H638" s="27"/>
    </row>
    <row r="639" ht="12.75">
      <c r="H639" s="27"/>
    </row>
    <row r="640" ht="12.75">
      <c r="H640" s="27"/>
    </row>
    <row r="641" ht="12.75">
      <c r="H641" s="27"/>
    </row>
    <row r="642" ht="12.75">
      <c r="H642" s="27"/>
    </row>
    <row r="643" ht="12.75">
      <c r="H643" s="27"/>
    </row>
    <row r="644" ht="12.75">
      <c r="H644" s="27"/>
    </row>
    <row r="645" ht="12.75">
      <c r="H645" s="27"/>
    </row>
    <row r="646" ht="12.75">
      <c r="H646" s="27"/>
    </row>
    <row r="647" ht="12.75">
      <c r="H647" s="27"/>
    </row>
    <row r="648" ht="12.75">
      <c r="H648" s="27"/>
    </row>
    <row r="649" ht="12.75">
      <c r="H649" s="27"/>
    </row>
    <row r="650" ht="12.75">
      <c r="H650" s="27"/>
    </row>
    <row r="651" ht="12.75">
      <c r="H651" s="27"/>
    </row>
    <row r="652" ht="12.75">
      <c r="H652" s="27"/>
    </row>
    <row r="653" ht="12.75">
      <c r="H653" s="27"/>
    </row>
    <row r="654" ht="12.75">
      <c r="H654" s="27"/>
    </row>
    <row r="655" ht="12.75">
      <c r="H655" s="27"/>
    </row>
    <row r="656" ht="12.75">
      <c r="H656" s="27"/>
    </row>
    <row r="657" ht="12.75">
      <c r="H657" s="27"/>
    </row>
    <row r="658" ht="12.75">
      <c r="H658" s="27"/>
    </row>
    <row r="659" ht="12.75">
      <c r="H659" s="27"/>
    </row>
    <row r="660" ht="12.75">
      <c r="H660" s="27"/>
    </row>
    <row r="661" ht="12.75">
      <c r="H661" s="27"/>
    </row>
    <row r="662" ht="12.75">
      <c r="H662" s="27"/>
    </row>
    <row r="663" ht="12.75">
      <c r="H663" s="27"/>
    </row>
    <row r="664" ht="12.75">
      <c r="H664" s="27"/>
    </row>
    <row r="665" ht="12.75">
      <c r="H665" s="27"/>
    </row>
    <row r="666" ht="12.75">
      <c r="H666" s="27"/>
    </row>
    <row r="667" ht="12.75">
      <c r="H667" s="27"/>
    </row>
    <row r="668" ht="12.75">
      <c r="H668" s="27"/>
    </row>
    <row r="669" ht="12.75">
      <c r="H669" s="27"/>
    </row>
    <row r="670" ht="12.75">
      <c r="H670" s="27"/>
    </row>
    <row r="671" ht="12.75">
      <c r="H671" s="27"/>
    </row>
    <row r="672" ht="12.75">
      <c r="H672" s="27"/>
    </row>
    <row r="673" ht="12.75">
      <c r="H673" s="27"/>
    </row>
    <row r="674" ht="12.75">
      <c r="H674" s="27"/>
    </row>
    <row r="675" ht="12.75">
      <c r="H675" s="27"/>
    </row>
    <row r="676" ht="12.75">
      <c r="H676" s="27"/>
    </row>
    <row r="677" ht="12.75">
      <c r="H677" s="27"/>
    </row>
    <row r="678" ht="12.75">
      <c r="H678" s="27"/>
    </row>
    <row r="679" ht="12.75">
      <c r="H679" s="27"/>
    </row>
    <row r="680" ht="12.75">
      <c r="H680" s="27"/>
    </row>
    <row r="681" ht="12.75">
      <c r="H681" s="27"/>
    </row>
    <row r="682" ht="12.75">
      <c r="H682" s="27"/>
    </row>
    <row r="683" ht="12.75">
      <c r="H683" s="27"/>
    </row>
    <row r="684" ht="12.75">
      <c r="H684" s="27"/>
    </row>
    <row r="685" ht="12.75">
      <c r="H685" s="27"/>
    </row>
    <row r="686" ht="12.75">
      <c r="H686" s="27"/>
    </row>
    <row r="687" ht="12.75">
      <c r="H687" s="27"/>
    </row>
    <row r="688" ht="12.75">
      <c r="H688" s="27"/>
    </row>
    <row r="689" ht="12.75">
      <c r="H689" s="27"/>
    </row>
    <row r="690" ht="12.75">
      <c r="H690" s="27"/>
    </row>
    <row r="691" ht="12.75">
      <c r="H691" s="27"/>
    </row>
    <row r="692" ht="12.75">
      <c r="H692" s="27"/>
    </row>
    <row r="693" ht="12.75">
      <c r="H693" s="27"/>
    </row>
    <row r="694" ht="12.75">
      <c r="H694" s="27"/>
    </row>
    <row r="695" ht="12.75">
      <c r="H695" s="27"/>
    </row>
    <row r="696" ht="12.75">
      <c r="H696" s="27"/>
    </row>
    <row r="697" ht="12.75">
      <c r="H697" s="27"/>
    </row>
    <row r="698" ht="12.75">
      <c r="H698" s="27"/>
    </row>
    <row r="699" ht="12.75">
      <c r="H699" s="27"/>
    </row>
    <row r="700" ht="12.75">
      <c r="H700" s="27"/>
    </row>
    <row r="701" ht="12.75">
      <c r="H701" s="27"/>
    </row>
    <row r="702" ht="12.75">
      <c r="H702" s="27"/>
    </row>
    <row r="703" ht="12.75">
      <c r="H703" s="27"/>
    </row>
    <row r="704" ht="12.75">
      <c r="H704" s="27"/>
    </row>
    <row r="705" ht="12.75">
      <c r="H705" s="27"/>
    </row>
    <row r="706" ht="12.75">
      <c r="H706" s="27"/>
    </row>
    <row r="707" ht="12.75">
      <c r="H707" s="27"/>
    </row>
    <row r="708" ht="12.75">
      <c r="H708" s="27"/>
    </row>
    <row r="709" ht="12.75">
      <c r="H709" s="27"/>
    </row>
    <row r="710" ht="12.75">
      <c r="H710" s="27"/>
    </row>
    <row r="711" ht="12.75">
      <c r="H711" s="27"/>
    </row>
    <row r="712" ht="12.75">
      <c r="H712" s="27"/>
    </row>
    <row r="713" ht="12.75">
      <c r="H713" s="27"/>
    </row>
    <row r="714" ht="12.75">
      <c r="H714" s="27"/>
    </row>
    <row r="715" ht="12.75">
      <c r="H715" s="27"/>
    </row>
    <row r="716" ht="12.75">
      <c r="H716" s="27"/>
    </row>
    <row r="717" ht="12.75">
      <c r="H717" s="27"/>
    </row>
    <row r="718" ht="12.75">
      <c r="H718" s="27"/>
    </row>
    <row r="719" ht="12.75">
      <c r="H719" s="27"/>
    </row>
    <row r="720" ht="12.75">
      <c r="H720" s="27"/>
    </row>
    <row r="721" ht="12.75">
      <c r="H721" s="27"/>
    </row>
    <row r="722" ht="12.75">
      <c r="H722" s="27"/>
    </row>
    <row r="723" ht="12.75">
      <c r="H723" s="27"/>
    </row>
    <row r="724" ht="12.75">
      <c r="H724" s="27"/>
    </row>
    <row r="725" ht="12.75">
      <c r="H725" s="27"/>
    </row>
    <row r="726" ht="12.75">
      <c r="H726" s="27"/>
    </row>
    <row r="727" ht="12.75">
      <c r="H727" s="48"/>
    </row>
    <row r="728" ht="12.75">
      <c r="H728" s="48"/>
    </row>
    <row r="729" ht="12.75">
      <c r="H729" s="48"/>
    </row>
    <row r="730" ht="12.75">
      <c r="H730" s="48"/>
    </row>
    <row r="731" ht="12.75">
      <c r="H731" s="48"/>
    </row>
    <row r="732" ht="12.75">
      <c r="H732" s="48"/>
    </row>
    <row r="733" ht="12.75">
      <c r="H733" s="48"/>
    </row>
    <row r="734" ht="12.75">
      <c r="H734" s="48"/>
    </row>
    <row r="735" ht="12.75">
      <c r="H735" s="48"/>
    </row>
    <row r="736" ht="12.75">
      <c r="H736" s="48"/>
    </row>
    <row r="737" ht="12.75">
      <c r="H737" s="48"/>
    </row>
    <row r="738" ht="12.75">
      <c r="H738" s="48"/>
    </row>
    <row r="739" ht="12.75">
      <c r="H739" s="48"/>
    </row>
    <row r="740" ht="12.75">
      <c r="H740" s="48"/>
    </row>
    <row r="741" ht="12.75">
      <c r="H741" s="48"/>
    </row>
    <row r="742" ht="12.75">
      <c r="H742" s="48"/>
    </row>
    <row r="743" ht="12.75">
      <c r="H743" s="48"/>
    </row>
    <row r="744" ht="12.75">
      <c r="H744" s="48"/>
    </row>
    <row r="745" ht="12.75">
      <c r="H745" s="48"/>
    </row>
    <row r="746" ht="12.75">
      <c r="H746" s="48"/>
    </row>
    <row r="747" ht="12.75">
      <c r="H747" s="48"/>
    </row>
    <row r="748" ht="12.75">
      <c r="H748" s="48"/>
    </row>
    <row r="749" ht="12.75">
      <c r="H749" s="48"/>
    </row>
    <row r="750" ht="12.75">
      <c r="H750" s="48"/>
    </row>
    <row r="751" ht="12.75">
      <c r="H751" s="48"/>
    </row>
    <row r="752" ht="12.75">
      <c r="H752" s="48"/>
    </row>
    <row r="753" ht="12.75">
      <c r="H753" s="48"/>
    </row>
    <row r="754" ht="12.75">
      <c r="H754" s="48"/>
    </row>
    <row r="755" ht="12.75">
      <c r="H755" s="48"/>
    </row>
    <row r="756" ht="12.75">
      <c r="H756" s="48"/>
    </row>
    <row r="757" ht="12.75">
      <c r="H757" s="48"/>
    </row>
    <row r="758" ht="12.75">
      <c r="H758" s="48"/>
    </row>
    <row r="759" ht="12.75">
      <c r="H759" s="48"/>
    </row>
    <row r="760" ht="12.75">
      <c r="H760" s="48"/>
    </row>
    <row r="761" ht="12.75">
      <c r="H761" s="48"/>
    </row>
    <row r="762" ht="12.75">
      <c r="H762" s="48"/>
    </row>
    <row r="763" ht="12.75">
      <c r="H763" s="48"/>
    </row>
    <row r="764" ht="12.75">
      <c r="H764" s="48"/>
    </row>
    <row r="765" ht="12.75">
      <c r="H765" s="48"/>
    </row>
    <row r="766" ht="12.75">
      <c r="H766" s="48"/>
    </row>
    <row r="767" ht="12.75">
      <c r="H767" s="48"/>
    </row>
    <row r="768" ht="12.75">
      <c r="H768" s="48"/>
    </row>
    <row r="769" ht="12.75">
      <c r="H769" s="48"/>
    </row>
    <row r="770" ht="12.75">
      <c r="H770" s="48"/>
    </row>
    <row r="771" ht="12.75">
      <c r="H771" s="48"/>
    </row>
    <row r="772" ht="12.75">
      <c r="H772" s="48"/>
    </row>
    <row r="773" ht="12.75">
      <c r="H773" s="48"/>
    </row>
    <row r="774" ht="12.75">
      <c r="H774" s="48"/>
    </row>
    <row r="775" ht="12.75">
      <c r="H775" s="48"/>
    </row>
    <row r="776" ht="12.75">
      <c r="H776" s="48"/>
    </row>
    <row r="777" ht="12.75">
      <c r="H777" s="48"/>
    </row>
    <row r="778" ht="12.75">
      <c r="H778" s="48"/>
    </row>
    <row r="779" ht="12.75">
      <c r="H779" s="48"/>
    </row>
    <row r="780" ht="12.75">
      <c r="H780" s="48"/>
    </row>
    <row r="781" ht="12.75">
      <c r="H781" s="48"/>
    </row>
    <row r="782" ht="12.75">
      <c r="H782" s="48"/>
    </row>
    <row r="783" ht="12.75">
      <c r="H783" s="48"/>
    </row>
    <row r="784" ht="12.75">
      <c r="H784" s="48"/>
    </row>
    <row r="785" ht="12.75">
      <c r="H785" s="48"/>
    </row>
    <row r="786" ht="12.75">
      <c r="H786" s="48"/>
    </row>
    <row r="787" ht="12.75">
      <c r="H787" s="48"/>
    </row>
    <row r="788" ht="12.75">
      <c r="H788" s="48"/>
    </row>
    <row r="789" ht="12.75">
      <c r="H789" s="48"/>
    </row>
    <row r="790" ht="12.75">
      <c r="H790" s="48"/>
    </row>
    <row r="791" ht="12.75">
      <c r="H791" s="48"/>
    </row>
    <row r="792" ht="12.75">
      <c r="H792" s="48"/>
    </row>
    <row r="793" ht="12.75">
      <c r="H793" s="48"/>
    </row>
    <row r="794" ht="12.75">
      <c r="H794" s="48"/>
    </row>
    <row r="795" ht="12.75">
      <c r="H795" s="48"/>
    </row>
    <row r="796" ht="12.75">
      <c r="H796" s="48"/>
    </row>
    <row r="797" ht="12.75">
      <c r="H797" s="48"/>
    </row>
    <row r="798" ht="12.75">
      <c r="H798" s="48"/>
    </row>
    <row r="799" ht="12.75">
      <c r="H799" s="48"/>
    </row>
    <row r="800" ht="12.75">
      <c r="H800" s="48"/>
    </row>
    <row r="801" ht="12.75">
      <c r="H801" s="48"/>
    </row>
    <row r="802" ht="12.75">
      <c r="H802" s="48"/>
    </row>
    <row r="803" ht="12.75">
      <c r="H803" s="48"/>
    </row>
    <row r="804" ht="12.75">
      <c r="H804" s="48"/>
    </row>
    <row r="805" ht="12.75">
      <c r="H805" s="48"/>
    </row>
    <row r="806" ht="12.75">
      <c r="H806" s="48"/>
    </row>
    <row r="807" ht="12.75">
      <c r="H807" s="48"/>
    </row>
    <row r="808" ht="12.75">
      <c r="H808" s="48"/>
    </row>
    <row r="809" ht="12.75">
      <c r="H809" s="48"/>
    </row>
    <row r="810" ht="12.75">
      <c r="H810" s="48"/>
    </row>
    <row r="811" ht="12.75">
      <c r="H811" s="48"/>
    </row>
    <row r="812" ht="12.75">
      <c r="H812" s="48"/>
    </row>
    <row r="813" ht="12.75">
      <c r="H813" s="48"/>
    </row>
    <row r="814" ht="12.75">
      <c r="H814" s="48"/>
    </row>
    <row r="815" ht="12.75">
      <c r="H815" s="48"/>
    </row>
    <row r="816" ht="12.75">
      <c r="H816" s="48"/>
    </row>
    <row r="817" ht="12.75">
      <c r="H817" s="48"/>
    </row>
    <row r="818" ht="12.75">
      <c r="H818" s="48"/>
    </row>
    <row r="819" ht="12.75">
      <c r="H819" s="48"/>
    </row>
    <row r="820" ht="12.75">
      <c r="H820" s="48"/>
    </row>
    <row r="821" ht="12.75">
      <c r="H821" s="48"/>
    </row>
    <row r="822" ht="12.75">
      <c r="H822" s="48"/>
    </row>
    <row r="823" ht="12.75">
      <c r="H823" s="48"/>
    </row>
    <row r="824" ht="12.75">
      <c r="H824" s="48"/>
    </row>
    <row r="825" ht="12.75">
      <c r="H825" s="48"/>
    </row>
    <row r="826" ht="12.75">
      <c r="H826" s="48"/>
    </row>
    <row r="827" ht="12.75">
      <c r="H827" s="48"/>
    </row>
    <row r="828" ht="12.75">
      <c r="H828" s="48"/>
    </row>
    <row r="829" ht="12.75">
      <c r="H829" s="48"/>
    </row>
    <row r="830" ht="12.75">
      <c r="H830" s="48"/>
    </row>
    <row r="831" ht="12.75">
      <c r="H831" s="48"/>
    </row>
    <row r="832" ht="12.75">
      <c r="H832" s="48"/>
    </row>
    <row r="833" ht="12.75">
      <c r="H833" s="48"/>
    </row>
    <row r="834" ht="12.75">
      <c r="H834" s="48"/>
    </row>
    <row r="835" ht="12.75">
      <c r="H835" s="48"/>
    </row>
    <row r="836" ht="12.75">
      <c r="H836" s="48"/>
    </row>
    <row r="837" ht="12.75">
      <c r="H837" s="48"/>
    </row>
    <row r="838" ht="12.75">
      <c r="H838" s="48"/>
    </row>
    <row r="839" ht="12.75">
      <c r="H839" s="48"/>
    </row>
    <row r="840" ht="12.75">
      <c r="H840" s="48"/>
    </row>
    <row r="841" ht="12.75">
      <c r="H841" s="48"/>
    </row>
    <row r="842" ht="12.75">
      <c r="H842" s="48"/>
    </row>
    <row r="843" ht="12.75">
      <c r="H843" s="48"/>
    </row>
    <row r="844" ht="12.75">
      <c r="H844" s="48"/>
    </row>
    <row r="845" ht="12.75">
      <c r="H845" s="48"/>
    </row>
    <row r="846" ht="12.75">
      <c r="H846" s="48"/>
    </row>
    <row r="847" ht="12.75">
      <c r="H847" s="48"/>
    </row>
    <row r="848" ht="12.75">
      <c r="H848" s="48"/>
    </row>
    <row r="849" ht="12.75">
      <c r="H849" s="48"/>
    </row>
    <row r="850" ht="12.75">
      <c r="H850" s="48"/>
    </row>
    <row r="851" ht="12.75">
      <c r="H851" s="48"/>
    </row>
    <row r="852" ht="12.75">
      <c r="H852" s="48"/>
    </row>
    <row r="853" ht="12.75">
      <c r="H853" s="48"/>
    </row>
    <row r="854" ht="12.75">
      <c r="H854" s="48"/>
    </row>
    <row r="855" ht="12.75">
      <c r="H855" s="48"/>
    </row>
    <row r="856" ht="12.75">
      <c r="H856" s="48"/>
    </row>
    <row r="857" ht="12.75">
      <c r="H857" s="48"/>
    </row>
    <row r="858" ht="12.75">
      <c r="H858" s="48"/>
    </row>
    <row r="859" ht="12.75">
      <c r="H859" s="48"/>
    </row>
    <row r="860" ht="12.75">
      <c r="H860" s="48"/>
    </row>
    <row r="861" ht="12.75">
      <c r="H861" s="48"/>
    </row>
    <row r="862" ht="12.75">
      <c r="H862" s="48"/>
    </row>
    <row r="863" ht="12.75">
      <c r="H863" s="48"/>
    </row>
    <row r="864" ht="12.75">
      <c r="H864" s="48"/>
    </row>
    <row r="865" ht="12.75">
      <c r="H865" s="48"/>
    </row>
    <row r="866" ht="12.75">
      <c r="H866" s="48"/>
    </row>
    <row r="867" ht="12.75">
      <c r="H867" s="48"/>
    </row>
    <row r="868" ht="12.75">
      <c r="H868" s="48"/>
    </row>
    <row r="869" ht="12.75">
      <c r="H869" s="48"/>
    </row>
    <row r="870" ht="12.75">
      <c r="H870" s="48"/>
    </row>
    <row r="871" ht="12.75">
      <c r="H871" s="48"/>
    </row>
    <row r="872" ht="12.75">
      <c r="H872" s="48"/>
    </row>
    <row r="873" ht="12.75">
      <c r="H873" s="48"/>
    </row>
    <row r="874" ht="12.75">
      <c r="H874" s="48"/>
    </row>
    <row r="875" ht="12.75">
      <c r="H875" s="48"/>
    </row>
    <row r="876" ht="12.75">
      <c r="H876" s="48"/>
    </row>
    <row r="877" ht="12.75">
      <c r="H877" s="48"/>
    </row>
    <row r="878" ht="12.75">
      <c r="H878" s="48"/>
    </row>
    <row r="879" ht="12.75">
      <c r="H879" s="48"/>
    </row>
    <row r="880" ht="12.75">
      <c r="H880" s="48"/>
    </row>
    <row r="881" ht="12.75">
      <c r="H881" s="48"/>
    </row>
    <row r="882" ht="12.75">
      <c r="H882" s="48"/>
    </row>
    <row r="883" ht="12.75">
      <c r="H883" s="48"/>
    </row>
    <row r="884" ht="12.75">
      <c r="H884" s="48"/>
    </row>
    <row r="885" ht="12.75">
      <c r="H885" s="48"/>
    </row>
    <row r="886" ht="12.75">
      <c r="H886" s="48"/>
    </row>
    <row r="887" ht="12.75">
      <c r="H887" s="48"/>
    </row>
    <row r="888" ht="12.75">
      <c r="H888" s="48"/>
    </row>
    <row r="889" ht="12.75">
      <c r="H889" s="48"/>
    </row>
    <row r="890" ht="12.75">
      <c r="H890" s="48"/>
    </row>
    <row r="891" ht="12.75">
      <c r="H891" s="48"/>
    </row>
    <row r="892" ht="12.75">
      <c r="H892" s="48"/>
    </row>
    <row r="893" ht="12.75">
      <c r="H893" s="48"/>
    </row>
    <row r="894" ht="12.75">
      <c r="H894" s="48"/>
    </row>
    <row r="895" ht="12.75">
      <c r="H895" s="48"/>
    </row>
    <row r="896" ht="12.75">
      <c r="H896" s="48"/>
    </row>
    <row r="897" ht="12.75">
      <c r="H897" s="48"/>
    </row>
    <row r="898" ht="12.75">
      <c r="H898" s="48"/>
    </row>
    <row r="899" ht="12.75">
      <c r="H899" s="48"/>
    </row>
    <row r="900" ht="12.75">
      <c r="H900" s="48"/>
    </row>
    <row r="901" ht="12.75">
      <c r="H901" s="48"/>
    </row>
    <row r="902" ht="12.75">
      <c r="H902" s="48"/>
    </row>
    <row r="903" ht="12.75">
      <c r="H903" s="48"/>
    </row>
    <row r="904" ht="12.75">
      <c r="H904" s="48"/>
    </row>
    <row r="905" ht="12.75">
      <c r="H905" s="48"/>
    </row>
    <row r="906" ht="12.75">
      <c r="H906" s="48"/>
    </row>
    <row r="907" ht="12.75">
      <c r="H907" s="48"/>
    </row>
    <row r="908" ht="12.75">
      <c r="H908" s="48"/>
    </row>
    <row r="909" ht="12.75">
      <c r="H909" s="48"/>
    </row>
    <row r="910" ht="12.75">
      <c r="H910" s="48"/>
    </row>
    <row r="911" ht="12.75">
      <c r="H911" s="48"/>
    </row>
    <row r="912" ht="12.75">
      <c r="H912" s="48"/>
    </row>
    <row r="913" ht="12.75">
      <c r="H913" s="48"/>
    </row>
    <row r="914" ht="12.75">
      <c r="H914" s="48"/>
    </row>
    <row r="915" ht="12.75">
      <c r="H915" s="48"/>
    </row>
    <row r="916" ht="12.75">
      <c r="H916" s="48"/>
    </row>
    <row r="917" ht="12.75">
      <c r="H917" s="48"/>
    </row>
    <row r="918" ht="12.75">
      <c r="H918" s="48"/>
    </row>
    <row r="919" ht="12.75">
      <c r="H919" s="48"/>
    </row>
    <row r="920" ht="12.75">
      <c r="H920" s="48"/>
    </row>
    <row r="921" ht="12.75">
      <c r="H921" s="48"/>
    </row>
    <row r="922" ht="12.75">
      <c r="H922" s="48"/>
    </row>
    <row r="923" ht="12.75">
      <c r="H923" s="48"/>
    </row>
    <row r="924" ht="12.75">
      <c r="H924" s="48"/>
    </row>
    <row r="925" ht="12.75">
      <c r="H925" s="48"/>
    </row>
    <row r="926" ht="12.75">
      <c r="H926" s="48"/>
    </row>
    <row r="927" ht="12.75">
      <c r="H927" s="48"/>
    </row>
    <row r="928" ht="12.75">
      <c r="H928" s="48"/>
    </row>
    <row r="929" ht="12.75">
      <c r="H929" s="48"/>
    </row>
    <row r="930" ht="12.75">
      <c r="H930" s="48"/>
    </row>
    <row r="931" ht="12.75">
      <c r="H931" s="48"/>
    </row>
    <row r="932" ht="12.75">
      <c r="H932" s="48"/>
    </row>
    <row r="933" ht="12.75">
      <c r="H933" s="48"/>
    </row>
    <row r="934" ht="12.75">
      <c r="H934" s="48"/>
    </row>
    <row r="935" ht="12.75">
      <c r="H935" s="48"/>
    </row>
    <row r="936" ht="12.75">
      <c r="H936" s="48"/>
    </row>
    <row r="937" ht="12.75">
      <c r="H937" s="48"/>
    </row>
    <row r="938" ht="12.75">
      <c r="H938" s="48"/>
    </row>
    <row r="939" ht="12.75">
      <c r="H939" s="48"/>
    </row>
    <row r="940" ht="12.75">
      <c r="H940" s="48"/>
    </row>
    <row r="941" ht="12.75">
      <c r="H941" s="48"/>
    </row>
    <row r="942" ht="12.75">
      <c r="H942" s="48"/>
    </row>
    <row r="943" ht="12.75">
      <c r="H943" s="48"/>
    </row>
    <row r="944" ht="12.75">
      <c r="H944" s="48"/>
    </row>
    <row r="945" ht="12.75">
      <c r="H945" s="48"/>
    </row>
    <row r="946" ht="12.75">
      <c r="H946" s="48"/>
    </row>
    <row r="947" ht="12.75">
      <c r="H947" s="48"/>
    </row>
    <row r="948" ht="12.75">
      <c r="H948" s="48"/>
    </row>
    <row r="949" ht="12.75">
      <c r="H949" s="48"/>
    </row>
    <row r="950" ht="12.75">
      <c r="H950" s="48"/>
    </row>
    <row r="951" ht="12.75">
      <c r="H951" s="48"/>
    </row>
    <row r="952" ht="12.75">
      <c r="H952" s="48"/>
    </row>
    <row r="953" ht="12.75">
      <c r="H953" s="48"/>
    </row>
    <row r="954" ht="12.75">
      <c r="H954" s="48"/>
    </row>
    <row r="955" ht="12.75">
      <c r="H955" s="48"/>
    </row>
    <row r="956" ht="12.75">
      <c r="H956" s="48"/>
    </row>
    <row r="957" ht="12.75">
      <c r="H957" s="48"/>
    </row>
    <row r="958" ht="12.75">
      <c r="H958" s="48"/>
    </row>
    <row r="959" ht="12.75">
      <c r="H959" s="48"/>
    </row>
    <row r="960" ht="12.75">
      <c r="H960" s="48"/>
    </row>
    <row r="961" ht="12.75">
      <c r="H961" s="48"/>
    </row>
    <row r="962" ht="12.75">
      <c r="H962" s="48"/>
    </row>
    <row r="963" ht="12.75">
      <c r="H963" s="48"/>
    </row>
    <row r="964" ht="12.75">
      <c r="H964" s="48"/>
    </row>
    <row r="965" ht="12.75">
      <c r="H965" s="48"/>
    </row>
    <row r="966" ht="12.75">
      <c r="H966" s="48"/>
    </row>
    <row r="967" ht="12.75">
      <c r="H967" s="48"/>
    </row>
    <row r="968" ht="12.75">
      <c r="H968" s="48"/>
    </row>
    <row r="969" ht="12.75">
      <c r="H969" s="48"/>
    </row>
    <row r="970" ht="12.75">
      <c r="H970" s="48"/>
    </row>
    <row r="971" ht="12.75">
      <c r="H971" s="48"/>
    </row>
    <row r="972" ht="12.75">
      <c r="H972" s="48"/>
    </row>
    <row r="973" ht="12.75">
      <c r="H973" s="48"/>
    </row>
  </sheetData>
  <printOptions/>
  <pageMargins left="0.75" right="0.75" top="0.5" bottom="0.5" header="0.5" footer="0.5"/>
  <pageSetup fitToHeight="1" fitToWidth="1" horizontalDpi="300" verticalDpi="300" orientation="portrait" paperSize="9" scale="91" r:id="rId1"/>
</worksheet>
</file>

<file path=xl/worksheets/sheet5.xml><?xml version="1.0" encoding="utf-8"?>
<worksheet xmlns="http://schemas.openxmlformats.org/spreadsheetml/2006/main" xmlns:r="http://schemas.openxmlformats.org/officeDocument/2006/relationships">
  <sheetPr codeName="Sheet5"/>
  <dimension ref="A1:L439"/>
  <sheetViews>
    <sheetView view="pageBreakPreview" zoomScale="75" zoomScaleNormal="85" zoomScaleSheetLayoutView="75" workbookViewId="0" topLeftCell="A298">
      <selection activeCell="A283" sqref="A283:IV283"/>
    </sheetView>
  </sheetViews>
  <sheetFormatPr defaultColWidth="9.140625" defaultRowHeight="12.75"/>
  <cols>
    <col min="1" max="1" width="5.7109375" style="2" customWidth="1"/>
    <col min="2" max="2" width="4.28125" style="2" customWidth="1"/>
    <col min="3" max="6" width="9.140625" style="2" customWidth="1"/>
    <col min="7" max="7" width="12.57421875" style="2" customWidth="1"/>
    <col min="8" max="8" width="2.57421875" style="2" customWidth="1"/>
    <col min="9" max="9" width="12.57421875" style="2" customWidth="1"/>
    <col min="10" max="10" width="9.140625" style="2" customWidth="1"/>
    <col min="11" max="11" width="11.28125" style="2" customWidth="1"/>
    <col min="12" max="16384" width="9.140625" style="2" customWidth="1"/>
  </cols>
  <sheetData>
    <row r="1" ht="12.75">
      <c r="A1" s="1" t="s">
        <v>0</v>
      </c>
    </row>
    <row r="2" ht="12.75">
      <c r="A2" s="2" t="s">
        <v>1</v>
      </c>
    </row>
    <row r="3" ht="12.75">
      <c r="A3" s="3" t="s">
        <v>2</v>
      </c>
    </row>
    <row r="5" ht="12.75">
      <c r="A5" s="4" t="s">
        <v>3</v>
      </c>
    </row>
    <row r="6" ht="12.75">
      <c r="A6" s="4" t="s">
        <v>4</v>
      </c>
    </row>
    <row r="8" ht="12.75">
      <c r="A8" s="5" t="s">
        <v>5</v>
      </c>
    </row>
    <row r="9" ht="12.75">
      <c r="A9" s="6"/>
    </row>
    <row r="10" spans="1:2" ht="12.75">
      <c r="A10" s="6" t="s">
        <v>6</v>
      </c>
      <c r="B10" s="1" t="s">
        <v>7</v>
      </c>
    </row>
    <row r="11" ht="12.75">
      <c r="A11" s="6"/>
    </row>
    <row r="12" ht="12.75">
      <c r="A12" s="6"/>
    </row>
    <row r="13" ht="12.75">
      <c r="A13" s="7"/>
    </row>
    <row r="14" ht="12.75">
      <c r="A14" s="7"/>
    </row>
    <row r="15" ht="12.75">
      <c r="A15" s="7"/>
    </row>
    <row r="16" ht="12.75">
      <c r="A16" s="7"/>
    </row>
    <row r="17" ht="12.75">
      <c r="A17" s="7"/>
    </row>
    <row r="18" ht="12.75">
      <c r="A18" s="7"/>
    </row>
    <row r="19" ht="12.75">
      <c r="A19" s="7"/>
    </row>
    <row r="20" ht="12.75">
      <c r="A20" s="7"/>
    </row>
    <row r="21" ht="12.75">
      <c r="A21" s="7"/>
    </row>
    <row r="22" ht="12.75">
      <c r="A22" s="7"/>
    </row>
    <row r="23" ht="12.75">
      <c r="A23" s="7"/>
    </row>
    <row r="24" ht="12.75">
      <c r="A24" s="7"/>
    </row>
    <row r="25" spans="1:2" ht="12.75">
      <c r="A25" s="6" t="s">
        <v>8</v>
      </c>
      <c r="B25" s="1" t="s">
        <v>9</v>
      </c>
    </row>
    <row r="26" spans="1:2" ht="12.75">
      <c r="A26" s="6"/>
      <c r="B26" s="1"/>
    </row>
    <row r="27" ht="12.75">
      <c r="A27" s="7"/>
    </row>
    <row r="28" ht="12.75">
      <c r="A28" s="7"/>
    </row>
    <row r="29" ht="12.75">
      <c r="A29" s="7"/>
    </row>
    <row r="30" spans="1:2" ht="12.75">
      <c r="A30" s="6" t="s">
        <v>10</v>
      </c>
      <c r="B30" s="1" t="s">
        <v>11</v>
      </c>
    </row>
    <row r="31" spans="1:2" ht="12.75">
      <c r="A31" s="6"/>
      <c r="B31" s="1"/>
    </row>
    <row r="32" ht="12.75">
      <c r="A32" s="7"/>
    </row>
    <row r="33" ht="12.75">
      <c r="A33" s="7"/>
    </row>
    <row r="34" ht="12.75">
      <c r="A34" s="7"/>
    </row>
    <row r="35" ht="12.75">
      <c r="A35" s="7"/>
    </row>
    <row r="36" spans="1:2" ht="12.75">
      <c r="A36" s="6" t="s">
        <v>12</v>
      </c>
      <c r="B36" s="1" t="s">
        <v>13</v>
      </c>
    </row>
    <row r="37" ht="12.75">
      <c r="A37" s="7"/>
    </row>
    <row r="38" ht="12.75">
      <c r="A38" s="7"/>
    </row>
    <row r="39" ht="12.75">
      <c r="A39" s="7"/>
    </row>
    <row r="40" ht="12.75">
      <c r="A40" s="7"/>
    </row>
    <row r="41" spans="1:2" ht="12.75">
      <c r="A41" s="6" t="s">
        <v>14</v>
      </c>
      <c r="B41" s="1" t="s">
        <v>15</v>
      </c>
    </row>
    <row r="42" ht="12.75">
      <c r="A42" s="7"/>
    </row>
    <row r="43" ht="12.75">
      <c r="A43" s="7"/>
    </row>
    <row r="44" ht="12.75">
      <c r="A44" s="7"/>
    </row>
    <row r="45" ht="12.75">
      <c r="A45" s="7"/>
    </row>
    <row r="46" ht="12.75">
      <c r="A46" s="7"/>
    </row>
    <row r="47" spans="1:2" ht="12.75">
      <c r="A47" s="6" t="s">
        <v>16</v>
      </c>
      <c r="B47" s="1" t="s">
        <v>17</v>
      </c>
    </row>
    <row r="48" ht="12.75">
      <c r="A48" s="7"/>
    </row>
    <row r="49" ht="12.75">
      <c r="A49" s="7"/>
    </row>
    <row r="50" ht="12.75">
      <c r="A50" s="7"/>
    </row>
    <row r="51" ht="12.75">
      <c r="A51" s="6"/>
    </row>
    <row r="52" ht="12.75">
      <c r="A52" s="7"/>
    </row>
    <row r="53" spans="1:2" ht="12.75">
      <c r="A53" s="6" t="s">
        <v>18</v>
      </c>
      <c r="B53" s="1" t="s">
        <v>19</v>
      </c>
    </row>
    <row r="54" ht="12.75">
      <c r="A54" s="7"/>
    </row>
    <row r="55" ht="12.75">
      <c r="A55" s="7"/>
    </row>
    <row r="56" ht="12.75">
      <c r="A56" s="7"/>
    </row>
    <row r="57" ht="12.75">
      <c r="A57" s="6"/>
    </row>
    <row r="58" spans="1:7" ht="12.75">
      <c r="A58" s="6" t="s">
        <v>20</v>
      </c>
      <c r="B58" s="1" t="s">
        <v>21</v>
      </c>
      <c r="G58" s="2" t="s">
        <v>22</v>
      </c>
    </row>
    <row r="59" spans="1:2" ht="12.75">
      <c r="A59" s="6"/>
      <c r="B59" s="1"/>
    </row>
    <row r="60" spans="1:9" s="7" customFormat="1" ht="12.75">
      <c r="A60" s="6"/>
      <c r="B60" s="6"/>
      <c r="I60" s="7" t="s">
        <v>23</v>
      </c>
    </row>
    <row r="61" spans="7:9" s="7" customFormat="1" ht="12.75">
      <c r="G61" s="7" t="s">
        <v>24</v>
      </c>
      <c r="I61" s="7" t="s">
        <v>25</v>
      </c>
    </row>
    <row r="62" spans="7:9" s="7" customFormat="1" ht="12.75">
      <c r="G62" s="8" t="s">
        <v>26</v>
      </c>
      <c r="I62" s="8" t="s">
        <v>26</v>
      </c>
    </row>
    <row r="63" spans="1:9" ht="12.75">
      <c r="A63" s="7"/>
      <c r="B63" s="2" t="s">
        <v>27</v>
      </c>
      <c r="G63" s="9">
        <v>22191</v>
      </c>
      <c r="H63" s="9"/>
      <c r="I63" s="9">
        <v>-17081</v>
      </c>
    </row>
    <row r="64" spans="1:9" ht="12.75">
      <c r="A64" s="7"/>
      <c r="B64" s="2" t="s">
        <v>28</v>
      </c>
      <c r="G64" s="9">
        <v>4055</v>
      </c>
      <c r="H64" s="9"/>
      <c r="I64" s="9">
        <v>1010</v>
      </c>
    </row>
    <row r="65" spans="1:9" ht="12.75">
      <c r="A65" s="6"/>
      <c r="B65" s="2" t="s">
        <v>29</v>
      </c>
      <c r="G65" s="9">
        <v>59</v>
      </c>
      <c r="H65" s="9"/>
      <c r="I65" s="9">
        <v>-10251</v>
      </c>
    </row>
    <row r="66" spans="1:9" ht="12.75">
      <c r="A66" s="7"/>
      <c r="B66" s="2" t="s">
        <v>30</v>
      </c>
      <c r="G66" s="10">
        <v>722</v>
      </c>
      <c r="H66" s="10"/>
      <c r="I66" s="10">
        <v>-16021</v>
      </c>
    </row>
    <row r="67" spans="1:9" ht="12.75">
      <c r="A67" s="7"/>
      <c r="G67" s="9">
        <f>SUM(G63:G66)</f>
        <v>27027</v>
      </c>
      <c r="H67" s="9"/>
      <c r="I67" s="9">
        <f>SUM(I63:I66)</f>
        <v>-42343</v>
      </c>
    </row>
    <row r="68" spans="1:9" ht="12.75">
      <c r="A68" s="7"/>
      <c r="B68" s="2" t="s">
        <v>31</v>
      </c>
      <c r="G68" s="9"/>
      <c r="H68" s="9"/>
      <c r="I68" s="9">
        <v>111</v>
      </c>
    </row>
    <row r="69" spans="1:9" ht="12.75">
      <c r="A69" s="7"/>
      <c r="B69" s="2" t="s">
        <v>32</v>
      </c>
      <c r="G69" s="9"/>
      <c r="H69" s="9"/>
      <c r="I69" s="9">
        <v>16922</v>
      </c>
    </row>
    <row r="70" spans="1:9" ht="13.5" thickBot="1">
      <c r="A70" s="7"/>
      <c r="G70" s="11">
        <f>SUM(G67:G69)</f>
        <v>27027</v>
      </c>
      <c r="H70" s="11"/>
      <c r="I70" s="11">
        <f>SUM(I67:I69)</f>
        <v>-25310</v>
      </c>
    </row>
    <row r="71" spans="1:9" ht="13.5" thickTop="1">
      <c r="A71" s="7"/>
      <c r="G71" s="12"/>
      <c r="H71" s="12"/>
      <c r="I71" s="12"/>
    </row>
    <row r="72" spans="1:2" ht="12.75">
      <c r="A72" s="6" t="s">
        <v>33</v>
      </c>
      <c r="B72" s="1" t="s">
        <v>34</v>
      </c>
    </row>
    <row r="73" ht="12.75">
      <c r="A73" s="7"/>
    </row>
    <row r="74" ht="12.75">
      <c r="A74" s="7"/>
    </row>
    <row r="75" ht="12.75">
      <c r="A75" s="7"/>
    </row>
    <row r="76" ht="12.75">
      <c r="A76" s="6"/>
    </row>
    <row r="77" ht="12.75">
      <c r="A77" s="7"/>
    </row>
    <row r="78" spans="1:2" ht="12.75">
      <c r="A78" s="6" t="s">
        <v>35</v>
      </c>
      <c r="B78" s="1" t="s">
        <v>36</v>
      </c>
    </row>
    <row r="79" ht="12.75">
      <c r="A79" s="7"/>
    </row>
    <row r="80" ht="12.75">
      <c r="A80" s="7"/>
    </row>
    <row r="81" ht="12.75">
      <c r="A81" s="7"/>
    </row>
    <row r="82" ht="12.75">
      <c r="A82" s="6"/>
    </row>
    <row r="83" ht="12.75">
      <c r="A83" s="6"/>
    </row>
    <row r="84" ht="12.75">
      <c r="A84" s="6"/>
    </row>
    <row r="85" ht="12.75">
      <c r="A85" s="7"/>
    </row>
    <row r="86" ht="12.75">
      <c r="A86" s="7"/>
    </row>
    <row r="87" ht="12.75">
      <c r="A87" s="7"/>
    </row>
    <row r="88" ht="12.75">
      <c r="A88" s="7"/>
    </row>
    <row r="89" ht="12.75">
      <c r="A89" s="7"/>
    </row>
    <row r="90" ht="12.75">
      <c r="A90" s="7"/>
    </row>
    <row r="91" ht="12.75">
      <c r="A91" s="7"/>
    </row>
    <row r="92" ht="12.75">
      <c r="A92" s="7"/>
    </row>
    <row r="93" ht="12.75">
      <c r="A93" s="7"/>
    </row>
    <row r="94" ht="12.75">
      <c r="A94" s="7"/>
    </row>
    <row r="95" ht="12.75">
      <c r="A95" s="7"/>
    </row>
    <row r="96" ht="12.75">
      <c r="A96" s="7"/>
    </row>
    <row r="97" ht="12.75">
      <c r="A97" s="7"/>
    </row>
    <row r="98" ht="12.75">
      <c r="A98" s="7"/>
    </row>
    <row r="99" ht="12.75">
      <c r="A99" s="7"/>
    </row>
    <row r="100" ht="12.75">
      <c r="A100" s="7"/>
    </row>
    <row r="101" ht="12.75">
      <c r="A101" s="7"/>
    </row>
    <row r="102" ht="12.75">
      <c r="A102" s="7"/>
    </row>
    <row r="103" spans="1:2" ht="12.75">
      <c r="A103" s="6" t="s">
        <v>37</v>
      </c>
      <c r="B103" s="1" t="s">
        <v>38</v>
      </c>
    </row>
    <row r="104" ht="12.75">
      <c r="A104" s="7"/>
    </row>
    <row r="107" ht="12.75">
      <c r="A107" s="6"/>
    </row>
    <row r="128" spans="1:2" ht="12.75">
      <c r="A128" s="6" t="s">
        <v>39</v>
      </c>
      <c r="B128" s="1" t="s">
        <v>40</v>
      </c>
    </row>
    <row r="132" ht="12.75">
      <c r="I132" s="8" t="s">
        <v>26</v>
      </c>
    </row>
    <row r="133" spans="1:9" ht="12.75">
      <c r="A133" s="6"/>
      <c r="D133" s="2" t="s">
        <v>41</v>
      </c>
      <c r="I133" s="9">
        <v>553301</v>
      </c>
    </row>
    <row r="134" spans="1:9" ht="12.75">
      <c r="A134" s="6"/>
      <c r="D134" s="2" t="s">
        <v>42</v>
      </c>
      <c r="I134" s="9">
        <f>36035-209</f>
        <v>35826</v>
      </c>
    </row>
    <row r="135" spans="1:9" ht="12.75">
      <c r="A135" s="6"/>
      <c r="D135" s="2" t="s">
        <v>43</v>
      </c>
      <c r="I135" s="9">
        <v>-12194</v>
      </c>
    </row>
    <row r="136" spans="1:9" ht="12.75">
      <c r="A136" s="6"/>
      <c r="D136" s="2" t="s">
        <v>44</v>
      </c>
      <c r="I136" s="10">
        <v>-11905</v>
      </c>
    </row>
    <row r="137" spans="1:9" ht="12.75">
      <c r="A137" s="6"/>
      <c r="I137" s="9">
        <f>SUM(I133:I136)</f>
        <v>565028</v>
      </c>
    </row>
    <row r="138" spans="1:9" ht="12.75">
      <c r="A138" s="6"/>
      <c r="D138" s="2" t="s">
        <v>45</v>
      </c>
      <c r="I138" s="9">
        <v>-59933</v>
      </c>
    </row>
    <row r="139" spans="1:9" ht="13.5" thickBot="1">
      <c r="A139" s="6"/>
      <c r="D139" s="2" t="s">
        <v>46</v>
      </c>
      <c r="I139" s="11">
        <f>SUM(I137:I138)</f>
        <v>505095</v>
      </c>
    </row>
    <row r="140" spans="1:9" ht="13.5" thickTop="1">
      <c r="A140" s="6"/>
      <c r="I140" s="12"/>
    </row>
    <row r="141" spans="1:2" ht="12.75">
      <c r="A141" s="6" t="s">
        <v>47</v>
      </c>
      <c r="B141" s="1" t="s">
        <v>48</v>
      </c>
    </row>
    <row r="142" spans="1:2" ht="12.75">
      <c r="A142" s="6"/>
      <c r="B142" s="1"/>
    </row>
    <row r="143" spans="1:2" ht="12.75">
      <c r="A143" s="6"/>
      <c r="B143" s="1"/>
    </row>
    <row r="156" spans="1:2" ht="12.75">
      <c r="A156" s="6" t="s">
        <v>49</v>
      </c>
      <c r="B156" s="1" t="s">
        <v>50</v>
      </c>
    </row>
    <row r="157" spans="1:2" ht="12.75">
      <c r="A157" s="6"/>
      <c r="B157" s="1"/>
    </row>
    <row r="158" spans="1:2" ht="12.75">
      <c r="A158" s="6"/>
      <c r="B158" s="1"/>
    </row>
    <row r="159" spans="1:2" ht="12.75">
      <c r="A159" s="6"/>
      <c r="B159" s="1"/>
    </row>
    <row r="164" spans="7:9" ht="12.75">
      <c r="G164" s="7"/>
      <c r="I164" s="8" t="s">
        <v>26</v>
      </c>
    </row>
    <row r="165" ht="12.75">
      <c r="D165" s="2" t="s">
        <v>51</v>
      </c>
    </row>
    <row r="166" spans="4:9" ht="12.75">
      <c r="D166" s="2" t="s">
        <v>52</v>
      </c>
      <c r="I166" s="9">
        <v>11905</v>
      </c>
    </row>
    <row r="168" spans="4:9" ht="12.75">
      <c r="D168" s="2" t="s">
        <v>53</v>
      </c>
      <c r="I168" s="9">
        <v>18037</v>
      </c>
    </row>
    <row r="169" ht="12.75">
      <c r="I169" s="9"/>
    </row>
    <row r="170" spans="4:9" ht="12.75">
      <c r="D170" s="2" t="s">
        <v>54</v>
      </c>
      <c r="I170" s="9">
        <v>18</v>
      </c>
    </row>
    <row r="171" ht="12.75">
      <c r="I171" s="9"/>
    </row>
    <row r="172" spans="4:9" ht="12.75">
      <c r="D172" s="2" t="s">
        <v>55</v>
      </c>
      <c r="I172" s="9">
        <v>203</v>
      </c>
    </row>
    <row r="174" spans="4:9" ht="12.75">
      <c r="D174" s="2" t="s">
        <v>56</v>
      </c>
      <c r="I174" s="13">
        <f>SUM(I166:I173)</f>
        <v>30163</v>
      </c>
    </row>
    <row r="175" ht="12.75">
      <c r="I175" s="12"/>
    </row>
    <row r="176" ht="12.75">
      <c r="I176" s="12"/>
    </row>
    <row r="177" ht="12.75">
      <c r="I177" s="12"/>
    </row>
    <row r="178" ht="12.75">
      <c r="I178" s="12"/>
    </row>
    <row r="179" ht="12.75">
      <c r="I179" s="12"/>
    </row>
    <row r="180" ht="12.75">
      <c r="I180" s="12"/>
    </row>
    <row r="181" ht="12.75">
      <c r="I181" s="12"/>
    </row>
    <row r="182" ht="12.75">
      <c r="I182" s="12"/>
    </row>
    <row r="183" ht="12.75">
      <c r="I183" s="12"/>
    </row>
    <row r="184" ht="12.75">
      <c r="I184" s="12"/>
    </row>
    <row r="185" ht="12.75">
      <c r="I185" s="12"/>
    </row>
    <row r="187" spans="1:2" ht="12.75">
      <c r="A187" s="6" t="s">
        <v>57</v>
      </c>
      <c r="B187" s="1" t="s">
        <v>58</v>
      </c>
    </row>
    <row r="188" spans="1:2" ht="12.75">
      <c r="A188" s="6"/>
      <c r="B188" s="1"/>
    </row>
    <row r="189" spans="1:2" ht="12.75">
      <c r="A189" s="6"/>
      <c r="B189" s="1"/>
    </row>
    <row r="190" spans="1:2" ht="12.75">
      <c r="A190" s="6"/>
      <c r="B190" s="1"/>
    </row>
    <row r="193" ht="12.75">
      <c r="B193" s="1"/>
    </row>
    <row r="194" spans="1:2" ht="12.75">
      <c r="A194" s="6" t="s">
        <v>59</v>
      </c>
      <c r="B194" s="1" t="s">
        <v>60</v>
      </c>
    </row>
    <row r="199" spans="1:2" ht="12.75">
      <c r="A199" s="6" t="s">
        <v>61</v>
      </c>
      <c r="B199" s="1" t="s">
        <v>62</v>
      </c>
    </row>
    <row r="203" ht="12.75">
      <c r="A203" s="6"/>
    </row>
    <row r="206" spans="1:2" ht="12.75">
      <c r="A206" s="6" t="s">
        <v>63</v>
      </c>
      <c r="B206" s="1" t="s">
        <v>64</v>
      </c>
    </row>
    <row r="210" ht="12.75">
      <c r="A210" s="6"/>
    </row>
    <row r="242" spans="1:2" ht="12.75">
      <c r="A242" s="6" t="s">
        <v>65</v>
      </c>
      <c r="B242" s="1" t="s">
        <v>66</v>
      </c>
    </row>
    <row r="247" spans="2:7" ht="12.75">
      <c r="B247" s="2" t="s">
        <v>67</v>
      </c>
      <c r="G247" s="7" t="s">
        <v>68</v>
      </c>
    </row>
    <row r="248" ht="12.75">
      <c r="G248" s="7" t="s">
        <v>69</v>
      </c>
    </row>
    <row r="249" ht="12.75">
      <c r="G249" s="8" t="s">
        <v>26</v>
      </c>
    </row>
    <row r="250" ht="12.75">
      <c r="G250" s="7"/>
    </row>
    <row r="251" spans="3:7" ht="12.75">
      <c r="C251" s="2" t="s">
        <v>70</v>
      </c>
      <c r="G251" s="14">
        <v>14464</v>
      </c>
    </row>
    <row r="252" ht="12.75">
      <c r="G252" s="14"/>
    </row>
    <row r="253" spans="3:7" ht="12.75">
      <c r="C253" s="2" t="s">
        <v>71</v>
      </c>
      <c r="G253" s="12">
        <v>1479</v>
      </c>
    </row>
    <row r="254" ht="12.75">
      <c r="G254" s="12"/>
    </row>
    <row r="255" spans="3:7" ht="12.75">
      <c r="C255" s="2" t="s">
        <v>72</v>
      </c>
      <c r="G255" s="12">
        <v>1654</v>
      </c>
    </row>
    <row r="256" ht="12.75">
      <c r="G256" s="15"/>
    </row>
    <row r="259" spans="1:2" ht="12.75">
      <c r="A259" s="6" t="s">
        <v>73</v>
      </c>
      <c r="B259" s="1" t="s">
        <v>74</v>
      </c>
    </row>
    <row r="263" ht="12.75">
      <c r="A263" s="6"/>
    </row>
    <row r="264" ht="12.75">
      <c r="A264" s="6"/>
    </row>
    <row r="265" spans="2:3" ht="12.75">
      <c r="B265" s="2" t="s">
        <v>75</v>
      </c>
      <c r="C265" s="16" t="s">
        <v>121</v>
      </c>
    </row>
    <row r="291" spans="2:3" ht="12.75">
      <c r="B291" s="2" t="s">
        <v>76</v>
      </c>
      <c r="C291" s="16" t="s">
        <v>77</v>
      </c>
    </row>
    <row r="292" ht="12.75">
      <c r="C292" s="16" t="s">
        <v>78</v>
      </c>
    </row>
    <row r="293" ht="12.75">
      <c r="C293" s="17"/>
    </row>
    <row r="297" ht="12.75">
      <c r="L297" s="18"/>
    </row>
    <row r="306" spans="2:3" ht="12.75">
      <c r="B306" s="2" t="s">
        <v>79</v>
      </c>
      <c r="C306" s="16" t="s">
        <v>80</v>
      </c>
    </row>
    <row r="321" spans="2:3" ht="12.75">
      <c r="B321" s="2" t="s">
        <v>81</v>
      </c>
      <c r="C321" s="16" t="s">
        <v>82</v>
      </c>
    </row>
    <row r="322" ht="12.75">
      <c r="C322" s="16" t="s">
        <v>83</v>
      </c>
    </row>
    <row r="334" spans="2:3" ht="12.75">
      <c r="B334" s="2" t="s">
        <v>84</v>
      </c>
      <c r="C334" s="16" t="s">
        <v>122</v>
      </c>
    </row>
    <row r="347" spans="2:3" ht="12.75">
      <c r="B347" s="2" t="s">
        <v>85</v>
      </c>
      <c r="C347" s="16" t="s">
        <v>123</v>
      </c>
    </row>
    <row r="348" ht="12.75">
      <c r="C348" s="15"/>
    </row>
    <row r="361" spans="1:2" ht="12.75">
      <c r="A361" s="6" t="s">
        <v>86</v>
      </c>
      <c r="B361" s="1" t="s">
        <v>87</v>
      </c>
    </row>
    <row r="363" ht="12.75">
      <c r="B363" s="2" t="s">
        <v>88</v>
      </c>
    </row>
    <row r="365" ht="12.75">
      <c r="I365" s="8" t="s">
        <v>26</v>
      </c>
    </row>
    <row r="366" ht="12.75">
      <c r="B366" s="16" t="s">
        <v>89</v>
      </c>
    </row>
    <row r="367" spans="3:9" ht="12.75">
      <c r="C367" s="2" t="s">
        <v>90</v>
      </c>
      <c r="I367" s="9">
        <v>40948</v>
      </c>
    </row>
    <row r="368" spans="3:9" ht="12.75">
      <c r="C368" s="2" t="s">
        <v>91</v>
      </c>
      <c r="I368" s="9">
        <v>2837</v>
      </c>
    </row>
    <row r="369" spans="3:9" ht="12.75">
      <c r="C369" s="2" t="s">
        <v>92</v>
      </c>
      <c r="I369" s="9">
        <v>16317</v>
      </c>
    </row>
    <row r="370" ht="12.75">
      <c r="I370" s="13">
        <f>SUM(I367:I369)</f>
        <v>60102</v>
      </c>
    </row>
    <row r="371" ht="12.75">
      <c r="I371" s="9"/>
    </row>
    <row r="372" spans="2:9" ht="12.75">
      <c r="B372" s="16" t="s">
        <v>93</v>
      </c>
      <c r="I372" s="9"/>
    </row>
    <row r="373" spans="3:9" ht="12.75">
      <c r="C373" s="2" t="s">
        <v>90</v>
      </c>
      <c r="I373" s="9">
        <v>82755</v>
      </c>
    </row>
    <row r="374" spans="3:9" ht="12.75">
      <c r="C374" s="2" t="s">
        <v>91</v>
      </c>
      <c r="I374" s="9">
        <v>166097</v>
      </c>
    </row>
    <row r="375" spans="3:9" ht="12.75">
      <c r="C375" s="2" t="s">
        <v>92</v>
      </c>
      <c r="I375" s="9">
        <v>13085</v>
      </c>
    </row>
    <row r="376" spans="3:9" ht="12.75">
      <c r="C376" s="2" t="s">
        <v>94</v>
      </c>
      <c r="I376" s="9">
        <v>89263</v>
      </c>
    </row>
    <row r="377" spans="3:9" ht="12.75">
      <c r="C377" s="2" t="s">
        <v>95</v>
      </c>
      <c r="I377" s="9">
        <v>150483</v>
      </c>
    </row>
    <row r="378" spans="1:9" ht="12.75">
      <c r="A378" s="1"/>
      <c r="I378" s="13">
        <f>SUM(I373:I377)</f>
        <v>501683</v>
      </c>
    </row>
    <row r="379" ht="12.75">
      <c r="I379" s="9"/>
    </row>
    <row r="380" spans="3:9" ht="13.5" thickBot="1">
      <c r="C380" s="2" t="s">
        <v>96</v>
      </c>
      <c r="I380" s="11">
        <f>+I370+I378</f>
        <v>561785</v>
      </c>
    </row>
    <row r="381" ht="13.5" thickTop="1">
      <c r="I381" s="9"/>
    </row>
    <row r="383" spans="1:2" ht="12.75">
      <c r="A383" s="6" t="s">
        <v>97</v>
      </c>
      <c r="B383" s="1" t="s">
        <v>98</v>
      </c>
    </row>
    <row r="384" ht="12.75">
      <c r="A384" s="6"/>
    </row>
    <row r="389" spans="1:2" ht="12.75">
      <c r="A389" s="6" t="s">
        <v>99</v>
      </c>
      <c r="B389" s="1" t="s">
        <v>100</v>
      </c>
    </row>
    <row r="394" spans="1:2" ht="12.75">
      <c r="A394" s="6" t="s">
        <v>101</v>
      </c>
      <c r="B394" s="1" t="s">
        <v>102</v>
      </c>
    </row>
    <row r="399" spans="1:9" ht="12.75">
      <c r="A399" s="6" t="s">
        <v>103</v>
      </c>
      <c r="B399" s="1" t="s">
        <v>104</v>
      </c>
      <c r="I399" s="7"/>
    </row>
    <row r="400" ht="12.75">
      <c r="I400" s="7"/>
    </row>
    <row r="401" ht="12.75">
      <c r="I401" s="7" t="s">
        <v>105</v>
      </c>
    </row>
    <row r="402" ht="12.75">
      <c r="I402" s="7" t="s">
        <v>106</v>
      </c>
    </row>
    <row r="403" ht="12.75">
      <c r="I403" s="7" t="s">
        <v>107</v>
      </c>
    </row>
    <row r="404" ht="12.75">
      <c r="I404" s="19" t="s">
        <v>69</v>
      </c>
    </row>
    <row r="406" ht="12.75">
      <c r="B406" s="2" t="s">
        <v>108</v>
      </c>
    </row>
    <row r="407" spans="2:9" ht="12.75">
      <c r="B407" s="2" t="s">
        <v>109</v>
      </c>
      <c r="I407" s="10">
        <f>+'[1]Income Statement '!D36</f>
        <v>9462</v>
      </c>
    </row>
    <row r="409" ht="12.75">
      <c r="B409" s="2" t="s">
        <v>110</v>
      </c>
    </row>
    <row r="410" spans="2:9" ht="12.75">
      <c r="B410" s="2" t="s">
        <v>111</v>
      </c>
      <c r="I410" s="10">
        <v>37360</v>
      </c>
    </row>
    <row r="412" spans="2:9" ht="12.75">
      <c r="B412" s="2" t="s">
        <v>112</v>
      </c>
      <c r="I412" s="20">
        <f>+I407/I410*100</f>
        <v>25.32655246252677</v>
      </c>
    </row>
    <row r="414" spans="2:9" ht="12.75">
      <c r="B414" s="2" t="s">
        <v>113</v>
      </c>
      <c r="I414" s="21" t="s">
        <v>114</v>
      </c>
    </row>
    <row r="418" spans="1:2" ht="12.75">
      <c r="A418" s="6" t="s">
        <v>115</v>
      </c>
      <c r="B418" s="1" t="s">
        <v>116</v>
      </c>
    </row>
    <row r="419" spans="1:2" ht="12.75">
      <c r="A419" s="6"/>
      <c r="B419" s="1"/>
    </row>
    <row r="433" ht="12.75">
      <c r="B433" s="2" t="s">
        <v>117</v>
      </c>
    </row>
    <row r="436" ht="12.75">
      <c r="B436" s="2" t="s">
        <v>118</v>
      </c>
    </row>
    <row r="437" ht="12.75">
      <c r="B437" s="2" t="s">
        <v>119</v>
      </c>
    </row>
    <row r="439" ht="12.75">
      <c r="B439" s="22" t="s">
        <v>120</v>
      </c>
    </row>
  </sheetData>
  <printOptions/>
  <pageMargins left="1" right="0.75" top="0.9" bottom="0.5" header="0.5" footer="0.5"/>
  <pageSetup horizontalDpi="300" verticalDpi="300" orientation="portrait" paperSize="9" scale="80" r:id="rId2"/>
  <rowBreaks count="4" manualBreakCount="4">
    <brk id="204" max="10" man="1"/>
    <brk id="263" max="10" man="1"/>
    <brk id="332" max="10" man="1"/>
    <brk id="397"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cp:lastModifiedBy>
  <cp:lastPrinted>2003-06-02T08:52:32Z</cp:lastPrinted>
  <dcterms:created xsi:type="dcterms:W3CDTF">2003-05-29T08:49:45Z</dcterms:created>
  <dcterms:modified xsi:type="dcterms:W3CDTF">2003-06-03T03:25:29Z</dcterms:modified>
  <cp:category/>
  <cp:version/>
  <cp:contentType/>
  <cp:contentStatus/>
</cp:coreProperties>
</file>